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/>
  <xr:revisionPtr revIDLastSave="0" documentId="13_ncr:1_{2983F344-C966-4530-A3A7-1CD20459AE6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现金日报" sheetId="1" r:id="rId1"/>
    <sheet name="银网" sheetId="3" r:id="rId2"/>
    <sheet name="建国门" sheetId="4" r:id="rId3"/>
    <sheet name="望京" sheetId="5" r:id="rId4"/>
    <sheet name="线上销售" sheetId="6" r:id="rId5"/>
    <sheet name="VT" sheetId="7" r:id="rId6"/>
    <sheet name="上海" sheetId="8" r:id="rId7"/>
    <sheet name="广州" sheetId="9" r:id="rId8"/>
    <sheet name="银行" sheetId="2" r:id="rId9"/>
    <sheet name="现金日报-孙" sheetId="10" r:id="rId10"/>
    <sheet name="透-孙" sheetId="11" r:id="rId11"/>
  </sheets>
  <definedNames>
    <definedName name="_xlnm._FilterDatabase" localSheetId="7" hidden="1">广州!$A$1:$V$25</definedName>
    <definedName name="_xlnm._FilterDatabase" localSheetId="6" hidden="1">上海!$A$1:$Z$11</definedName>
    <definedName name="_xlnm._FilterDatabase" localSheetId="0" hidden="1">现金日报!$A$2:$X$128</definedName>
    <definedName name="_xlnm._FilterDatabase" localSheetId="9" hidden="1">'现金日报-孙'!$A$2:$H$155</definedName>
    <definedName name="_xlnm._FilterDatabase" localSheetId="4" hidden="1">线上销售!$A$1:$Z$10</definedName>
    <definedName name="_xlnm._FilterDatabase" localSheetId="8" hidden="1">银行!$A$1:$I$237</definedName>
  </definedNames>
  <calcPr calcId="181029"/>
  <pivotCaches>
    <pivotCache cacheId="4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4" i="10" l="1"/>
  <c r="G145" i="10"/>
  <c r="G128" i="1"/>
  <c r="G129" i="1"/>
  <c r="G141" i="10"/>
  <c r="G142" i="10"/>
  <c r="G143" i="10"/>
  <c r="G124" i="1"/>
  <c r="G125" i="1"/>
  <c r="G126" i="1"/>
  <c r="G127" i="1"/>
  <c r="G140" i="10" l="1"/>
  <c r="G139" i="10" l="1"/>
  <c r="G123" i="1"/>
  <c r="G135" i="10" l="1"/>
  <c r="G136" i="10"/>
  <c r="G137" i="10"/>
  <c r="G138" i="10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3" i="1"/>
  <c r="G146" i="1" l="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3" i="10"/>
  <c r="H113" i="10"/>
  <c r="H112" i="10"/>
  <c r="H114" i="10"/>
  <c r="H107" i="10"/>
  <c r="H108" i="10"/>
  <c r="H79" i="10"/>
  <c r="H80" i="10"/>
  <c r="H78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6" i="10"/>
  <c r="H57" i="10"/>
  <c r="H58" i="10"/>
  <c r="H59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11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46" i="10"/>
  <c r="H147" i="10"/>
  <c r="H148" i="10"/>
  <c r="H149" i="10"/>
  <c r="H150" i="10"/>
  <c r="H151" i="10"/>
  <c r="H152" i="10"/>
  <c r="H153" i="10"/>
  <c r="H3" i="10"/>
  <c r="T154" i="10"/>
  <c r="S154" i="10"/>
  <c r="R154" i="10"/>
  <c r="Q154" i="10"/>
  <c r="P154" i="10"/>
  <c r="O154" i="10"/>
  <c r="N154" i="10"/>
  <c r="M154" i="10"/>
  <c r="L154" i="10"/>
  <c r="K154" i="10"/>
  <c r="J154" i="10"/>
  <c r="I154" i="10"/>
  <c r="H154" i="10" l="1"/>
  <c r="I155" i="10"/>
  <c r="H28" i="3"/>
  <c r="I27" i="3"/>
  <c r="J27" i="3"/>
  <c r="K27" i="3"/>
  <c r="L27" i="3"/>
  <c r="M27" i="3"/>
  <c r="N27" i="3"/>
  <c r="O27" i="3"/>
  <c r="P27" i="3"/>
  <c r="Q27" i="3"/>
  <c r="R27" i="3"/>
  <c r="H27" i="3"/>
  <c r="I17" i="6"/>
  <c r="J17" i="6"/>
  <c r="K17" i="6"/>
  <c r="L17" i="6"/>
  <c r="M17" i="6"/>
  <c r="N17" i="6"/>
  <c r="O17" i="6"/>
  <c r="P17" i="6"/>
  <c r="Q17" i="6"/>
  <c r="R17" i="6"/>
  <c r="H17" i="6"/>
  <c r="P18" i="8"/>
  <c r="I36" i="4"/>
  <c r="J36" i="4"/>
  <c r="K36" i="4"/>
  <c r="L36" i="4"/>
  <c r="M36" i="4"/>
  <c r="N36" i="4"/>
  <c r="O36" i="4"/>
  <c r="P36" i="4"/>
  <c r="Q36" i="4"/>
  <c r="R36" i="4"/>
  <c r="H36" i="4"/>
  <c r="O32" i="9"/>
  <c r="N35" i="7"/>
  <c r="H18" i="6" l="1"/>
  <c r="H37" i="4"/>
  <c r="H155" i="10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S146" i="1"/>
  <c r="R146" i="1"/>
  <c r="Q146" i="1"/>
  <c r="P146" i="1"/>
  <c r="O146" i="1"/>
  <c r="N146" i="1"/>
  <c r="M146" i="1"/>
  <c r="L146" i="1"/>
  <c r="K146" i="1"/>
  <c r="J146" i="1"/>
  <c r="I146" i="1"/>
  <c r="H146" i="1"/>
  <c r="H147" i="1" l="1"/>
  <c r="G147" i="1" s="1"/>
</calcChain>
</file>

<file path=xl/sharedStrings.xml><?xml version="1.0" encoding="utf-8"?>
<sst xmlns="http://schemas.openxmlformats.org/spreadsheetml/2006/main" count="3498" uniqueCount="1139">
  <si>
    <t>日期</t>
  </si>
  <si>
    <t>学员姓名</t>
    <phoneticPr fontId="4" type="noConversion"/>
  </si>
  <si>
    <t>具体内容</t>
  </si>
  <si>
    <t>课程类别</t>
    <phoneticPr fontId="3" type="noConversion"/>
  </si>
  <si>
    <t>校区</t>
    <phoneticPr fontId="4" type="noConversion"/>
  </si>
  <si>
    <t>交款方式</t>
    <phoneticPr fontId="4" type="noConversion"/>
  </si>
  <si>
    <t>在线支付</t>
  </si>
  <si>
    <t>线下微信</t>
    <phoneticPr fontId="4" type="noConversion"/>
  </si>
  <si>
    <t>建行分期35#、36#、37#</t>
    <phoneticPr fontId="3" type="noConversion"/>
  </si>
  <si>
    <t>拉卡拉Y96 银网</t>
    <phoneticPr fontId="4" type="noConversion"/>
  </si>
  <si>
    <t>拉卡拉F91望京</t>
    <phoneticPr fontId="4" type="noConversion"/>
  </si>
  <si>
    <t>拉卡拉95</t>
    <phoneticPr fontId="4" type="noConversion"/>
  </si>
  <si>
    <t xml:space="preserve">建国门92                                                                                </t>
    <phoneticPr fontId="4" type="noConversion"/>
  </si>
  <si>
    <t>顺义43/顺兴公户</t>
    <phoneticPr fontId="3" type="noConversion"/>
  </si>
  <si>
    <t>G拉卡拉31 广州</t>
    <phoneticPr fontId="4" type="noConversion"/>
  </si>
  <si>
    <t>拉卡拉901#上海</t>
    <phoneticPr fontId="3" type="noConversion"/>
  </si>
  <si>
    <t>苹果支付</t>
    <phoneticPr fontId="3" type="noConversion"/>
  </si>
  <si>
    <t>（转公户或者现金）汇入</t>
    <phoneticPr fontId="4" type="noConversion"/>
  </si>
  <si>
    <t>付款家长姓名</t>
    <phoneticPr fontId="4" type="noConversion"/>
  </si>
  <si>
    <t>收据号</t>
    <phoneticPr fontId="4" type="noConversion"/>
  </si>
  <si>
    <t>销售人员</t>
    <phoneticPr fontId="4" type="noConversion"/>
  </si>
  <si>
    <t>备注</t>
    <phoneticPr fontId="4" type="noConversion"/>
  </si>
  <si>
    <t>合同</t>
    <phoneticPr fontId="3" type="noConversion"/>
  </si>
  <si>
    <t>线下微信</t>
    <phoneticPr fontId="3" type="noConversion"/>
  </si>
  <si>
    <t>优学卡</t>
    <phoneticPr fontId="3" type="noConversion"/>
  </si>
  <si>
    <t>望京</t>
    <phoneticPr fontId="3" type="noConversion"/>
  </si>
  <si>
    <t>晏霞</t>
    <phoneticPr fontId="3" type="noConversion"/>
  </si>
  <si>
    <t>田亚航</t>
    <phoneticPr fontId="3" type="noConversion"/>
  </si>
  <si>
    <t>资金状况表-现金日记账 2019.4</t>
    <phoneticPr fontId="4" type="noConversion"/>
  </si>
  <si>
    <t>日期</t>
    <phoneticPr fontId="4" type="noConversion"/>
  </si>
  <si>
    <t>账户</t>
    <phoneticPr fontId="4" type="noConversion"/>
  </si>
  <si>
    <t>账号</t>
    <phoneticPr fontId="3" type="noConversion"/>
  </si>
  <si>
    <t>摘要</t>
    <phoneticPr fontId="4" type="noConversion"/>
  </si>
  <si>
    <t>收入</t>
    <phoneticPr fontId="4" type="noConversion"/>
  </si>
  <si>
    <t>支出</t>
    <phoneticPr fontId="4" type="noConversion"/>
  </si>
  <si>
    <t>余额</t>
    <phoneticPr fontId="4" type="noConversion"/>
  </si>
  <si>
    <t>校区</t>
    <phoneticPr fontId="3" type="noConversion"/>
  </si>
  <si>
    <t>期初余额</t>
    <phoneticPr fontId="4" type="noConversion"/>
  </si>
  <si>
    <t>优学卡补款</t>
    <phoneticPr fontId="3" type="noConversion"/>
  </si>
  <si>
    <t>财付通支付科技有限公司</t>
  </si>
  <si>
    <t xml:space="preserve">243300133	</t>
  </si>
  <si>
    <t>财付通转账</t>
  </si>
  <si>
    <t>周蓉</t>
    <phoneticPr fontId="3" type="noConversion"/>
  </si>
  <si>
    <t>托福冲80分班52小时</t>
    <phoneticPr fontId="3" type="noConversion"/>
  </si>
  <si>
    <t>托福</t>
    <phoneticPr fontId="3" type="noConversion"/>
  </si>
  <si>
    <t>建国门</t>
    <phoneticPr fontId="3" type="noConversion"/>
  </si>
  <si>
    <t>转公户</t>
    <phoneticPr fontId="3" type="noConversion"/>
  </si>
  <si>
    <t>张莉</t>
    <phoneticPr fontId="3" type="noConversion"/>
  </si>
  <si>
    <t>李泽清</t>
    <phoneticPr fontId="3" type="noConversion"/>
  </si>
  <si>
    <t>托福写作冲分非托管一对一6小时</t>
    <phoneticPr fontId="3" type="noConversion"/>
  </si>
  <si>
    <t>线上销售</t>
    <phoneticPr fontId="3" type="noConversion"/>
  </si>
  <si>
    <t>张菊</t>
    <phoneticPr fontId="3" type="noConversion"/>
  </si>
  <si>
    <t>陈嘉悦</t>
    <phoneticPr fontId="3" type="noConversion"/>
  </si>
  <si>
    <t>AP冲分一对一10小时</t>
    <phoneticPr fontId="3" type="noConversion"/>
  </si>
  <si>
    <t>AP</t>
    <phoneticPr fontId="3" type="noConversion"/>
  </si>
  <si>
    <t>张庆儒</t>
    <phoneticPr fontId="3" type="noConversion"/>
  </si>
  <si>
    <t xml:space="preserve">324656023787	</t>
  </si>
  <si>
    <t>补习费</t>
  </si>
  <si>
    <t>北京八门喜相图文制作有限公司</t>
    <phoneticPr fontId="3" type="noConversion"/>
  </si>
  <si>
    <t xml:space="preserve">	</t>
  </si>
  <si>
    <t>对公收费明细入帐</t>
  </si>
  <si>
    <t>Aaron Sun</t>
    <phoneticPr fontId="3" type="noConversion"/>
  </si>
  <si>
    <t>优学卡5万送5000</t>
    <phoneticPr fontId="3" type="noConversion"/>
  </si>
  <si>
    <t>优学卡</t>
    <phoneticPr fontId="3" type="noConversion"/>
  </si>
  <si>
    <t>VT</t>
    <phoneticPr fontId="3" type="noConversion"/>
  </si>
  <si>
    <t>顺义转公户</t>
    <phoneticPr fontId="3" type="noConversion"/>
  </si>
  <si>
    <t>付然</t>
    <phoneticPr fontId="3" type="noConversion"/>
  </si>
  <si>
    <t>暑校三门学费</t>
    <phoneticPr fontId="3" type="noConversion"/>
  </si>
  <si>
    <t>暑校</t>
    <phoneticPr fontId="3" type="noConversion"/>
  </si>
  <si>
    <t>上海</t>
    <phoneticPr fontId="3" type="noConversion"/>
  </si>
  <si>
    <t>上海聚合收单</t>
    <phoneticPr fontId="3" type="noConversion"/>
  </si>
  <si>
    <t>金京</t>
    <phoneticPr fontId="3" type="noConversion"/>
  </si>
  <si>
    <t>李文涵</t>
    <phoneticPr fontId="3" type="noConversion"/>
  </si>
  <si>
    <t>上海刷卡</t>
    <phoneticPr fontId="3" type="noConversion"/>
  </si>
  <si>
    <t>杨睿哲</t>
    <phoneticPr fontId="3" type="noConversion"/>
  </si>
  <si>
    <t>建国门</t>
    <phoneticPr fontId="3" type="noConversion"/>
  </si>
  <si>
    <t>张庆儒</t>
    <phoneticPr fontId="3" type="noConversion"/>
  </si>
  <si>
    <t>吴利亚</t>
    <phoneticPr fontId="3" type="noConversion"/>
  </si>
  <si>
    <t>vip-plus打包课程</t>
    <phoneticPr fontId="3" type="noConversion"/>
  </si>
  <si>
    <t>vip plus</t>
    <phoneticPr fontId="3" type="noConversion"/>
  </si>
  <si>
    <t>银网</t>
    <phoneticPr fontId="3" type="noConversion"/>
  </si>
  <si>
    <t>转公户</t>
    <phoneticPr fontId="3" type="noConversion"/>
  </si>
  <si>
    <t xml:space="preserve">安徽研创信息咨询管理有限公司 </t>
    <phoneticPr fontId="3" type="noConversion"/>
  </si>
  <si>
    <t>刘珊珊</t>
    <phoneticPr fontId="3" type="noConversion"/>
  </si>
  <si>
    <t>戴雪莹</t>
    <phoneticPr fontId="3" type="noConversion"/>
  </si>
  <si>
    <r>
      <t>TOEFL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6</t>
    </r>
    <r>
      <rPr>
        <sz val="10"/>
        <rFont val="宋体"/>
        <family val="3"/>
        <charset val="134"/>
      </rPr>
      <t>小时</t>
    </r>
    <phoneticPr fontId="3" type="noConversion"/>
  </si>
  <si>
    <t>TOEFL</t>
    <phoneticPr fontId="3" type="noConversion"/>
  </si>
  <si>
    <t>建国门</t>
    <phoneticPr fontId="3" type="noConversion"/>
  </si>
  <si>
    <t>骆俊中</t>
    <phoneticPr fontId="3" type="noConversion"/>
  </si>
  <si>
    <t>暑校两门学费</t>
    <phoneticPr fontId="3" type="noConversion"/>
  </si>
  <si>
    <t>暑校</t>
    <phoneticPr fontId="3" type="noConversion"/>
  </si>
  <si>
    <t>金京</t>
    <phoneticPr fontId="3" type="noConversion"/>
  </si>
  <si>
    <t>暑校两门学费</t>
    <phoneticPr fontId="3" type="noConversion"/>
  </si>
  <si>
    <t xml:space="preserve">刘毅 </t>
    <phoneticPr fontId="3" type="noConversion"/>
  </si>
  <si>
    <t xml:space="preserve">223013648641000002 2230***0002 
</t>
    <phoneticPr fontId="3" type="noConversion"/>
  </si>
  <si>
    <t xml:space="preserve">6217***5416 </t>
    <phoneticPr fontId="3" type="noConversion"/>
  </si>
  <si>
    <t xml:space="preserve">培训费 </t>
    <phoneticPr fontId="3" type="noConversion"/>
  </si>
  <si>
    <t xml:space="preserve">刘天馨学费 </t>
    <phoneticPr fontId="3" type="noConversion"/>
  </si>
  <si>
    <t>0154238</t>
    <phoneticPr fontId="3" type="noConversion"/>
  </si>
  <si>
    <t>0154239</t>
    <phoneticPr fontId="3" type="noConversion"/>
  </si>
  <si>
    <t>0154240</t>
    <phoneticPr fontId="3" type="noConversion"/>
  </si>
  <si>
    <t>0154241</t>
    <phoneticPr fontId="3" type="noConversion"/>
  </si>
  <si>
    <t>0327554</t>
    <phoneticPr fontId="3" type="noConversion"/>
  </si>
  <si>
    <t>0327550</t>
    <phoneticPr fontId="3" type="noConversion"/>
  </si>
  <si>
    <t>0154126</t>
    <phoneticPr fontId="3" type="noConversion"/>
  </si>
  <si>
    <t>刘天馨</t>
    <phoneticPr fontId="3" type="noConversion"/>
  </si>
  <si>
    <r>
      <rPr>
        <sz val="10"/>
        <rFont val="宋体"/>
        <family val="3"/>
        <charset val="134"/>
      </rPr>
      <t>基础一对一</t>
    </r>
    <r>
      <rPr>
        <sz val="10"/>
        <rFont val="Segoe UI"/>
        <family val="2"/>
      </rPr>
      <t>40</t>
    </r>
    <r>
      <rPr>
        <sz val="10"/>
        <rFont val="宋体"/>
        <family val="3"/>
        <charset val="134"/>
      </rPr>
      <t>小时、课程定金</t>
    </r>
    <phoneticPr fontId="3" type="noConversion"/>
  </si>
  <si>
    <t>基础一对一</t>
    <phoneticPr fontId="3" type="noConversion"/>
  </si>
  <si>
    <t>建国门</t>
    <phoneticPr fontId="3" type="noConversion"/>
  </si>
  <si>
    <t>转公户</t>
    <phoneticPr fontId="3" type="noConversion"/>
  </si>
  <si>
    <t xml:space="preserve">刘毅 </t>
    <phoneticPr fontId="3" type="noConversion"/>
  </si>
  <si>
    <t>暑校</t>
    <phoneticPr fontId="3" type="noConversion"/>
  </si>
  <si>
    <t>线上销售</t>
    <phoneticPr fontId="3" type="noConversion"/>
  </si>
  <si>
    <t>线下微信</t>
    <phoneticPr fontId="3" type="noConversion"/>
  </si>
  <si>
    <t>张菊</t>
    <phoneticPr fontId="3" type="noConversion"/>
  </si>
  <si>
    <t>李泽阳</t>
    <phoneticPr fontId="3" type="noConversion"/>
  </si>
  <si>
    <r>
      <rPr>
        <sz val="10"/>
        <rFont val="宋体"/>
        <family val="3"/>
        <charset val="134"/>
      </rPr>
      <t>暑校多人团报</t>
    </r>
    <r>
      <rPr>
        <sz val="10"/>
        <rFont val="Segoe UI"/>
        <family val="3"/>
        <charset val="134"/>
      </rPr>
      <t xml:space="preserve">  </t>
    </r>
    <r>
      <rPr>
        <sz val="10"/>
        <rFont val="宋体"/>
        <family val="3"/>
        <charset val="134"/>
      </rPr>
      <t>商业管理与沟通和心理学概论（认知科学与心理学）</t>
    </r>
    <phoneticPr fontId="3" type="noConversion"/>
  </si>
  <si>
    <t>银网</t>
    <phoneticPr fontId="3" type="noConversion"/>
  </si>
  <si>
    <t>王彦蓉</t>
    <phoneticPr fontId="3" type="noConversion"/>
  </si>
  <si>
    <t>高梅津</t>
    <phoneticPr fontId="3" type="noConversion"/>
  </si>
  <si>
    <r>
      <t xml:space="preserve"> TOEFL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2"/>
      </rPr>
      <t>96</t>
    </r>
    <r>
      <rPr>
        <sz val="10"/>
        <rFont val="宋体"/>
        <family val="3"/>
        <charset val="134"/>
      </rPr>
      <t>小时</t>
    </r>
    <phoneticPr fontId="3" type="noConversion"/>
  </si>
  <si>
    <t>托福</t>
    <phoneticPr fontId="3" type="noConversion"/>
  </si>
  <si>
    <t>广州</t>
    <phoneticPr fontId="3" type="noConversion"/>
  </si>
  <si>
    <t>转广州公户</t>
    <phoneticPr fontId="3" type="noConversion"/>
  </si>
  <si>
    <t>王唯隽</t>
    <phoneticPr fontId="3" type="noConversion"/>
  </si>
  <si>
    <r>
      <rPr>
        <sz val="10"/>
        <rFont val="宋体"/>
        <family val="3"/>
        <charset val="134"/>
      </rPr>
      <t>暑校多人团报</t>
    </r>
    <r>
      <rPr>
        <sz val="10"/>
        <rFont val="宋体"/>
        <family val="3"/>
        <charset val="134"/>
      </rPr>
      <t>（创意阅读与写作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商业管理与沟通）</t>
    </r>
    <phoneticPr fontId="3" type="noConversion"/>
  </si>
  <si>
    <t>Joab Guo</t>
    <phoneticPr fontId="3" type="noConversion"/>
  </si>
  <si>
    <r>
      <rPr>
        <sz val="10"/>
        <rFont val="宋体"/>
        <family val="3"/>
        <charset val="134"/>
      </rPr>
      <t>优学卡</t>
    </r>
    <r>
      <rPr>
        <sz val="10"/>
        <rFont val="Segoe UI"/>
        <family val="3"/>
        <charset val="134"/>
      </rPr>
      <t>5</t>
    </r>
    <r>
      <rPr>
        <sz val="10"/>
        <rFont val="宋体"/>
        <family val="3"/>
        <charset val="134"/>
      </rPr>
      <t>万送</t>
    </r>
    <r>
      <rPr>
        <sz val="10"/>
        <rFont val="Segoe UI"/>
        <family val="3"/>
        <charset val="134"/>
      </rPr>
      <t>5500</t>
    </r>
    <phoneticPr fontId="3" type="noConversion"/>
  </si>
  <si>
    <t>会员卡</t>
    <phoneticPr fontId="3" type="noConversion"/>
  </si>
  <si>
    <t>VT</t>
    <phoneticPr fontId="3" type="noConversion"/>
  </si>
  <si>
    <t>付然</t>
    <phoneticPr fontId="3" type="noConversion"/>
  </si>
  <si>
    <t>陈安鹤</t>
    <phoneticPr fontId="3" type="noConversion"/>
  </si>
  <si>
    <r>
      <rPr>
        <sz val="10"/>
        <rFont val="宋体"/>
        <family val="3"/>
        <charset val="134"/>
      </rPr>
      <t>托福冲</t>
    </r>
    <r>
      <rPr>
        <sz val="10"/>
        <rFont val="Segoe UI"/>
        <family val="3"/>
        <charset val="134"/>
      </rPr>
      <t>80</t>
    </r>
    <r>
      <rPr>
        <sz val="10"/>
        <rFont val="宋体"/>
        <family val="3"/>
        <charset val="134"/>
      </rPr>
      <t>分班</t>
    </r>
    <phoneticPr fontId="3" type="noConversion"/>
  </si>
  <si>
    <t>托福</t>
    <phoneticPr fontId="3" type="noConversion"/>
  </si>
  <si>
    <t>建国门</t>
    <phoneticPr fontId="3" type="noConversion"/>
  </si>
  <si>
    <t>张庆儒</t>
    <phoneticPr fontId="3" type="noConversion"/>
  </si>
  <si>
    <t>孙鹏</t>
  </si>
  <si>
    <t xml:space="preserve">6212260200150947444	</t>
  </si>
  <si>
    <t>备用金</t>
  </si>
  <si>
    <t>张之行</t>
    <phoneticPr fontId="3" type="noConversion"/>
  </si>
  <si>
    <t>暑校</t>
    <phoneticPr fontId="3" type="noConversion"/>
  </si>
  <si>
    <t>建国门</t>
    <phoneticPr fontId="3" type="noConversion"/>
  </si>
  <si>
    <t>张莉</t>
    <phoneticPr fontId="3" type="noConversion"/>
  </si>
  <si>
    <r>
      <rPr>
        <sz val="10"/>
        <rFont val="宋体"/>
        <family val="3"/>
        <charset val="134"/>
      </rPr>
      <t>暑校多人团报</t>
    </r>
    <r>
      <rPr>
        <sz val="10"/>
        <rFont val="Segoe UI"/>
        <family val="3"/>
        <charset val="134"/>
      </rPr>
      <t xml:space="preserve">  </t>
    </r>
    <r>
      <rPr>
        <sz val="10"/>
        <rFont val="宋体"/>
        <family val="3"/>
        <charset val="134"/>
      </rPr>
      <t>创意阅读与写作和公共演讲（补差价）</t>
    </r>
    <phoneticPr fontId="3" type="noConversion"/>
  </si>
  <si>
    <t>手续费20元</t>
    <phoneticPr fontId="3" type="noConversion"/>
  </si>
  <si>
    <t>薛佳驰</t>
    <phoneticPr fontId="3" type="noConversion"/>
  </si>
  <si>
    <t>常规暑校两门（8:50-10:50 计算机科学概论  14:20-16:20心理学概论 英语文学与写作</t>
    <phoneticPr fontId="3" type="noConversion"/>
  </si>
  <si>
    <t>刘文宇</t>
    <phoneticPr fontId="3" type="noConversion"/>
  </si>
  <si>
    <t>Bill Zhang</t>
    <phoneticPr fontId="3" type="noConversion"/>
  </si>
  <si>
    <r>
      <rPr>
        <sz val="10"/>
        <rFont val="宋体"/>
        <family val="3"/>
        <charset val="134"/>
      </rPr>
      <t>优学卡</t>
    </r>
    <r>
      <rPr>
        <sz val="10"/>
        <rFont val="Segoe UI"/>
        <family val="3"/>
        <charset val="134"/>
      </rPr>
      <t>5</t>
    </r>
    <r>
      <rPr>
        <sz val="10"/>
        <rFont val="宋体"/>
        <family val="3"/>
        <charset val="134"/>
      </rPr>
      <t>万送</t>
    </r>
    <r>
      <rPr>
        <sz val="10"/>
        <rFont val="Segoe UI"/>
        <family val="3"/>
        <charset val="134"/>
      </rPr>
      <t>5500</t>
    </r>
    <phoneticPr fontId="3" type="noConversion"/>
  </si>
  <si>
    <t>优学卡</t>
    <phoneticPr fontId="3" type="noConversion"/>
  </si>
  <si>
    <t>VT</t>
    <phoneticPr fontId="3" type="noConversion"/>
  </si>
  <si>
    <t>王盼盼</t>
    <phoneticPr fontId="3" type="noConversion"/>
  </si>
  <si>
    <t>易红瑾</t>
    <phoneticPr fontId="3" type="noConversion"/>
  </si>
  <si>
    <t>VIP-Plus一个月服务</t>
    <phoneticPr fontId="3" type="noConversion"/>
  </si>
  <si>
    <t>VIP Plus</t>
    <phoneticPr fontId="3" type="noConversion"/>
  </si>
  <si>
    <t>广州</t>
    <phoneticPr fontId="3" type="noConversion"/>
  </si>
  <si>
    <t>广州微信</t>
    <phoneticPr fontId="3" type="noConversion"/>
  </si>
  <si>
    <t>陈子媚</t>
    <phoneticPr fontId="3" type="noConversion"/>
  </si>
  <si>
    <t xml:space="preserve">王艳秋 </t>
    <phoneticPr fontId="3" type="noConversion"/>
  </si>
  <si>
    <t>备用金</t>
    <phoneticPr fontId="3" type="noConversion"/>
  </si>
  <si>
    <t>何鸿翔</t>
    <phoneticPr fontId="3" type="noConversion"/>
  </si>
  <si>
    <r>
      <t>SAT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18</t>
    </r>
    <r>
      <rPr>
        <sz val="10"/>
        <rFont val="宋体"/>
        <family val="3"/>
        <charset val="134"/>
      </rPr>
      <t>小时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定金池产品（</t>
    </r>
    <r>
      <rPr>
        <sz val="10"/>
        <rFont val="Segoe UI"/>
        <family val="3"/>
        <charset val="134"/>
      </rPr>
      <t>400</t>
    </r>
    <r>
      <rPr>
        <sz val="10"/>
        <rFont val="宋体"/>
        <family val="3"/>
        <charset val="134"/>
      </rPr>
      <t>）</t>
    </r>
    <phoneticPr fontId="3" type="noConversion"/>
  </si>
  <si>
    <t>SAT</t>
    <phoneticPr fontId="3" type="noConversion"/>
  </si>
  <si>
    <t>广州</t>
    <phoneticPr fontId="3" type="noConversion"/>
  </si>
  <si>
    <t>转广州公户</t>
    <phoneticPr fontId="3" type="noConversion"/>
  </si>
  <si>
    <t>王唯隽</t>
    <phoneticPr fontId="3" type="noConversion"/>
  </si>
  <si>
    <t>宁永熙</t>
    <phoneticPr fontId="3" type="noConversion"/>
  </si>
  <si>
    <r>
      <t>SAT</t>
    </r>
    <r>
      <rPr>
        <sz val="10"/>
        <rFont val="宋体"/>
        <family val="3"/>
        <charset val="134"/>
      </rPr>
      <t>一对一写作课程</t>
    </r>
    <r>
      <rPr>
        <sz val="10"/>
        <rFont val="Segoe UI"/>
        <family val="3"/>
        <charset val="134"/>
      </rPr>
      <t>8H</t>
    </r>
    <phoneticPr fontId="3" type="noConversion"/>
  </si>
  <si>
    <t xml:space="preserve">谭林睿 </t>
    <phoneticPr fontId="3" type="noConversion"/>
  </si>
  <si>
    <t>黄慧新</t>
    <phoneticPr fontId="3" type="noConversion"/>
  </si>
  <si>
    <r>
      <rPr>
        <sz val="10"/>
        <rFont val="宋体"/>
        <family val="3"/>
        <charset val="134"/>
      </rPr>
      <t>北京暑校课程两门（</t>
    </r>
    <r>
      <rPr>
        <sz val="10"/>
        <rFont val="Segoe UI"/>
        <family val="3"/>
        <charset val="134"/>
      </rPr>
      <t>8:50-10:50</t>
    </r>
    <r>
      <rPr>
        <sz val="10"/>
        <rFont val="宋体"/>
        <family val="3"/>
        <charset val="134"/>
      </rPr>
      <t>）创意阅读和写作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（</t>
    </r>
    <r>
      <rPr>
        <sz val="10"/>
        <rFont val="Segoe UI"/>
        <family val="3"/>
        <charset val="134"/>
      </rPr>
      <t>11:00-13:00</t>
    </r>
    <r>
      <rPr>
        <sz val="10"/>
        <rFont val="宋体"/>
        <family val="3"/>
        <charset val="134"/>
      </rPr>
      <t>）商业管理与沟通</t>
    </r>
    <phoneticPr fontId="3" type="noConversion"/>
  </si>
  <si>
    <t>暑校</t>
    <phoneticPr fontId="3" type="noConversion"/>
  </si>
  <si>
    <t>广州刷卡</t>
    <phoneticPr fontId="3" type="noConversion"/>
  </si>
  <si>
    <t>Liam Green</t>
    <phoneticPr fontId="3" type="noConversion"/>
  </si>
  <si>
    <t>SAT VIP 10H</t>
    <phoneticPr fontId="3" type="noConversion"/>
  </si>
  <si>
    <t>VT</t>
    <phoneticPr fontId="3" type="noConversion"/>
  </si>
  <si>
    <t>顺义微信</t>
    <phoneticPr fontId="3" type="noConversion"/>
  </si>
  <si>
    <t>付然</t>
    <phoneticPr fontId="3" type="noConversion"/>
  </si>
  <si>
    <t>钟辉恩</t>
  </si>
  <si>
    <r>
      <rPr>
        <sz val="10"/>
        <rFont val="宋体"/>
        <family val="3"/>
        <charset val="134"/>
      </rPr>
      <t>暑校课程定金</t>
    </r>
    <r>
      <rPr>
        <sz val="10"/>
        <rFont val="Segoe UI"/>
        <family val="3"/>
        <charset val="134"/>
      </rPr>
      <t/>
    </r>
    <phoneticPr fontId="3" type="noConversion"/>
  </si>
  <si>
    <t>广州</t>
  </si>
  <si>
    <t>广州刷卡</t>
  </si>
  <si>
    <t>王唯隽</t>
  </si>
  <si>
    <t>梁小康</t>
  </si>
  <si>
    <t>暑校课程两门定金</t>
  </si>
  <si>
    <t>暑校</t>
  </si>
  <si>
    <t>刘珈函</t>
  </si>
  <si>
    <t>银网</t>
    <phoneticPr fontId="3" type="noConversion"/>
  </si>
  <si>
    <t>蓝明颢</t>
  </si>
  <si>
    <t>张菊</t>
    <phoneticPr fontId="3" type="noConversion"/>
  </si>
  <si>
    <t>SAT暑期强化班课定金</t>
  </si>
  <si>
    <t>张佳桐</t>
  </si>
  <si>
    <t>SAT强化班7.17-8.8 定金</t>
  </si>
  <si>
    <t>张莉</t>
  </si>
  <si>
    <t>张莉</t>
    <phoneticPr fontId="3" type="noConversion"/>
  </si>
  <si>
    <t>高端留学定金</t>
  </si>
  <si>
    <t>留学</t>
    <phoneticPr fontId="3" type="noConversion"/>
  </si>
  <si>
    <t>银网</t>
    <phoneticPr fontId="3" type="noConversion"/>
  </si>
  <si>
    <t>建国门</t>
  </si>
  <si>
    <t>SAT</t>
    <phoneticPr fontId="3" type="noConversion"/>
  </si>
  <si>
    <t>廖蜜祺</t>
  </si>
  <si>
    <r>
      <rPr>
        <sz val="10"/>
        <rFont val="宋体"/>
        <family val="3"/>
        <charset val="134"/>
      </rPr>
      <t>托福冲分一对一</t>
    </r>
    <r>
      <rPr>
        <sz val="10"/>
        <rFont val="Segoe UI"/>
        <family val="3"/>
        <charset val="134"/>
      </rPr>
      <t>8</t>
    </r>
    <r>
      <rPr>
        <sz val="10"/>
        <rFont val="宋体"/>
        <family val="3"/>
        <charset val="134"/>
      </rPr>
      <t>小时</t>
    </r>
    <phoneticPr fontId="3" type="noConversion"/>
  </si>
  <si>
    <t>托福</t>
  </si>
  <si>
    <t>VT</t>
    <phoneticPr fontId="3" type="noConversion"/>
  </si>
  <si>
    <t>Karen Chen</t>
  </si>
  <si>
    <t>SAT VIP 定金</t>
  </si>
  <si>
    <t>SAT</t>
  </si>
  <si>
    <t>付然</t>
    <phoneticPr fontId="3" type="noConversion"/>
  </si>
  <si>
    <t>建行刷卡</t>
    <phoneticPr fontId="3" type="noConversion"/>
  </si>
  <si>
    <t>顺义转公户</t>
    <phoneticPr fontId="3" type="noConversion"/>
  </si>
  <si>
    <t>线下微信</t>
    <phoneticPr fontId="3" type="noConversion"/>
  </si>
  <si>
    <t>留学＋暑校两门＋考培</t>
    <phoneticPr fontId="3" type="noConversion"/>
  </si>
  <si>
    <t>梁语潇</t>
    <phoneticPr fontId="3" type="noConversion"/>
  </si>
  <si>
    <r>
      <t xml:space="preserve"> </t>
    </r>
    <r>
      <rPr>
        <sz val="10"/>
        <rFont val="宋体"/>
        <family val="3"/>
        <charset val="134"/>
      </rPr>
      <t>北京暑校课程两门（</t>
    </r>
    <r>
      <rPr>
        <sz val="10"/>
        <rFont val="Segoe UI"/>
        <family val="3"/>
        <charset val="134"/>
      </rPr>
      <t>8:50-10:50</t>
    </r>
    <r>
      <rPr>
        <sz val="10"/>
        <rFont val="宋体"/>
        <family val="3"/>
        <charset val="134"/>
      </rPr>
      <t>）创意阅读和写作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（</t>
    </r>
    <r>
      <rPr>
        <sz val="10"/>
        <rFont val="Segoe UI"/>
        <family val="3"/>
        <charset val="134"/>
      </rPr>
      <t>11:00-13:00</t>
    </r>
    <r>
      <rPr>
        <sz val="10"/>
        <rFont val="宋体"/>
        <family val="3"/>
        <charset val="134"/>
      </rPr>
      <t>）社会学概论</t>
    </r>
    <phoneticPr fontId="3" type="noConversion"/>
  </si>
  <si>
    <t>暑校</t>
    <phoneticPr fontId="3" type="noConversion"/>
  </si>
  <si>
    <t>广州</t>
    <phoneticPr fontId="3" type="noConversion"/>
  </si>
  <si>
    <t>广州刷卡</t>
    <phoneticPr fontId="3" type="noConversion"/>
  </si>
  <si>
    <t>苏振宇</t>
    <phoneticPr fontId="3" type="noConversion"/>
  </si>
  <si>
    <r>
      <rPr>
        <sz val="10"/>
        <rFont val="宋体"/>
        <family val="3"/>
        <charset val="134"/>
      </rPr>
      <t>北京</t>
    </r>
    <r>
      <rPr>
        <sz val="10"/>
        <rFont val="Segoe UI"/>
        <family val="3"/>
        <charset val="134"/>
      </rPr>
      <t>SAT</t>
    </r>
    <r>
      <rPr>
        <sz val="10"/>
        <rFont val="宋体"/>
        <family val="3"/>
        <charset val="134"/>
      </rPr>
      <t>暑期强化班</t>
    </r>
    <phoneticPr fontId="3" type="noConversion"/>
  </si>
  <si>
    <t>SAT</t>
    <phoneticPr fontId="3" type="noConversion"/>
  </si>
  <si>
    <t>严长元</t>
  </si>
  <si>
    <t xml:space="preserve">9558800200158603478	</t>
  </si>
  <si>
    <t>网转</t>
  </si>
  <si>
    <t xml:space="preserve">6217850100006555794	</t>
  </si>
  <si>
    <t>陈昭量</t>
    <phoneticPr fontId="3" type="noConversion"/>
  </si>
  <si>
    <r>
      <rPr>
        <sz val="10"/>
        <rFont val="宋体"/>
        <family val="3"/>
        <charset val="134"/>
      </rPr>
      <t>暑校多人团报</t>
    </r>
    <r>
      <rPr>
        <sz val="10"/>
        <rFont val="Segoe UI"/>
        <family val="3"/>
        <charset val="134"/>
      </rPr>
      <t xml:space="preserve">  </t>
    </r>
    <r>
      <rPr>
        <sz val="10"/>
        <rFont val="宋体"/>
        <family val="3"/>
        <charset val="134"/>
      </rPr>
      <t>经济学博弈论第一时段＋公共演讲</t>
    </r>
    <phoneticPr fontId="3" type="noConversion"/>
  </si>
  <si>
    <t>银网</t>
    <phoneticPr fontId="3" type="noConversion"/>
  </si>
  <si>
    <t>刘珊珊</t>
    <phoneticPr fontId="3" type="noConversion"/>
  </si>
  <si>
    <t>孙君骄</t>
    <phoneticPr fontId="3" type="noConversion"/>
  </si>
  <si>
    <r>
      <t>ap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6</t>
    </r>
    <r>
      <rPr>
        <sz val="10"/>
        <rFont val="宋体"/>
        <family val="3"/>
        <charset val="134"/>
      </rPr>
      <t>小时</t>
    </r>
    <r>
      <rPr>
        <sz val="10"/>
        <rFont val="Segoe UI"/>
        <family val="3"/>
        <charset val="134"/>
      </rPr>
      <t>(</t>
    </r>
    <r>
      <rPr>
        <sz val="10"/>
        <rFont val="宋体"/>
        <family val="3"/>
        <charset val="134"/>
      </rPr>
      <t>部分费用置换</t>
    </r>
    <r>
      <rPr>
        <sz val="10"/>
        <rFont val="Segoe UI"/>
        <family val="3"/>
        <charset val="134"/>
      </rPr>
      <t>)</t>
    </r>
    <phoneticPr fontId="3" type="noConversion"/>
  </si>
  <si>
    <t>AP</t>
    <phoneticPr fontId="3" type="noConversion"/>
  </si>
  <si>
    <t>王彦蓉</t>
    <phoneticPr fontId="3" type="noConversion"/>
  </si>
  <si>
    <t>0154242</t>
    <phoneticPr fontId="3" type="noConversion"/>
  </si>
  <si>
    <t>0154243</t>
    <phoneticPr fontId="3" type="noConversion"/>
  </si>
  <si>
    <t>0154244</t>
    <phoneticPr fontId="3" type="noConversion"/>
  </si>
  <si>
    <t>0154245</t>
    <phoneticPr fontId="3" type="noConversion"/>
  </si>
  <si>
    <t>0154246</t>
    <phoneticPr fontId="3" type="noConversion"/>
  </si>
  <si>
    <t>NonResident</t>
    <phoneticPr fontId="3" type="noConversion"/>
  </si>
  <si>
    <t>DONLAPORN AJAVAVARAKULA</t>
    <phoneticPr fontId="3" type="noConversion"/>
  </si>
  <si>
    <t>严长元</t>
    <phoneticPr fontId="3" type="noConversion"/>
  </si>
  <si>
    <t>收据红联已交给家长</t>
    <phoneticPr fontId="3" type="noConversion"/>
  </si>
  <si>
    <t>0154127</t>
    <phoneticPr fontId="3" type="noConversion"/>
  </si>
  <si>
    <t>0154128</t>
    <phoneticPr fontId="3" type="noConversion"/>
  </si>
  <si>
    <t>0154129</t>
    <phoneticPr fontId="3" type="noConversion"/>
  </si>
  <si>
    <t>0154130</t>
    <phoneticPr fontId="3" type="noConversion"/>
  </si>
  <si>
    <t>0154131</t>
    <phoneticPr fontId="3" type="noConversion"/>
  </si>
  <si>
    <t>0154101</t>
    <phoneticPr fontId="3" type="noConversion"/>
  </si>
  <si>
    <t>0154102</t>
    <phoneticPr fontId="3" type="noConversion"/>
  </si>
  <si>
    <t>梁小康</t>
    <phoneticPr fontId="3" type="noConversion"/>
  </si>
  <si>
    <r>
      <rPr>
        <sz val="10"/>
        <rFont val="宋体"/>
        <family val="3"/>
        <charset val="134"/>
      </rPr>
      <t>北京</t>
    </r>
    <r>
      <rPr>
        <sz val="10"/>
        <rFont val="Segoe UI"/>
        <family val="3"/>
        <charset val="134"/>
      </rPr>
      <t>SAT</t>
    </r>
    <r>
      <rPr>
        <sz val="10"/>
        <rFont val="宋体"/>
        <family val="3"/>
        <charset val="134"/>
      </rPr>
      <t>暑期强化班</t>
    </r>
    <phoneticPr fontId="3" type="noConversion"/>
  </si>
  <si>
    <t>SAT</t>
    <phoneticPr fontId="3" type="noConversion"/>
  </si>
  <si>
    <t>广州</t>
    <phoneticPr fontId="3" type="noConversion"/>
  </si>
  <si>
    <t>广州转公户</t>
    <phoneticPr fontId="3" type="noConversion"/>
  </si>
  <si>
    <t>王唯隽</t>
    <phoneticPr fontId="3" type="noConversion"/>
  </si>
  <si>
    <t>薛佳驰</t>
    <phoneticPr fontId="3" type="noConversion"/>
  </si>
  <si>
    <r>
      <t>Life coach</t>
    </r>
    <r>
      <rPr>
        <sz val="10"/>
        <rFont val="宋体"/>
        <family val="3"/>
        <charset val="134"/>
      </rPr>
      <t>两年学费尾款</t>
    </r>
    <phoneticPr fontId="3" type="noConversion"/>
  </si>
  <si>
    <t>Life coach</t>
    <phoneticPr fontId="3" type="noConversion"/>
  </si>
  <si>
    <t>上海</t>
    <phoneticPr fontId="3" type="noConversion"/>
  </si>
  <si>
    <t>金京</t>
    <phoneticPr fontId="3" type="noConversion"/>
  </si>
  <si>
    <t>肖友健</t>
    <phoneticPr fontId="3" type="noConversion"/>
  </si>
  <si>
    <r>
      <t>TOEFL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16H</t>
    </r>
    <phoneticPr fontId="3" type="noConversion"/>
  </si>
  <si>
    <t>TOEFL</t>
    <phoneticPr fontId="3" type="noConversion"/>
  </si>
  <si>
    <t>广州转账</t>
    <phoneticPr fontId="3" type="noConversion"/>
  </si>
  <si>
    <t>肖友康</t>
    <phoneticPr fontId="3" type="noConversion"/>
  </si>
  <si>
    <r>
      <t>SAT</t>
    </r>
    <r>
      <rPr>
        <sz val="10"/>
        <rFont val="宋体"/>
        <family val="3"/>
        <charset val="134"/>
      </rPr>
      <t>基础班课</t>
    </r>
    <r>
      <rPr>
        <sz val="10"/>
        <rFont val="Segoe UI"/>
        <family val="3"/>
        <charset val="134"/>
      </rPr>
      <t>80H</t>
    </r>
    <phoneticPr fontId="3" type="noConversion"/>
  </si>
  <si>
    <t xml:space="preserve"> Qiqi</t>
    <phoneticPr fontId="3" type="noConversion"/>
  </si>
  <si>
    <r>
      <rPr>
        <sz val="10"/>
        <rFont val="宋体"/>
        <family val="3"/>
        <charset val="134"/>
      </rPr>
      <t>艺术课</t>
    </r>
    <r>
      <rPr>
        <sz val="10"/>
        <rFont val="Segoe UI"/>
        <family val="3"/>
        <charset val="134"/>
      </rPr>
      <t>1v1  11</t>
    </r>
    <r>
      <rPr>
        <sz val="10"/>
        <rFont val="宋体"/>
        <family val="3"/>
        <charset val="134"/>
      </rPr>
      <t>次</t>
    </r>
    <phoneticPr fontId="3" type="noConversion"/>
  </si>
  <si>
    <t>艺术课</t>
    <phoneticPr fontId="3" type="noConversion"/>
  </si>
  <si>
    <t>VT</t>
    <phoneticPr fontId="3" type="noConversion"/>
  </si>
  <si>
    <t>顺义转公户</t>
    <phoneticPr fontId="3" type="noConversion"/>
  </si>
  <si>
    <t>付然</t>
    <phoneticPr fontId="3" type="noConversion"/>
  </si>
  <si>
    <t>0814112</t>
    <phoneticPr fontId="3" type="noConversion"/>
  </si>
  <si>
    <t>王艳秋</t>
  </si>
  <si>
    <t xml:space="preserve">6214830187333728	</t>
  </si>
  <si>
    <t>北京顺兴思博胜教育科技有限公司</t>
  </si>
  <si>
    <t xml:space="preserve">11050110228400000251	</t>
  </si>
  <si>
    <t>往来款</t>
  </si>
  <si>
    <t>思博胜科技（天津）有限公司</t>
  </si>
  <si>
    <t xml:space="preserve">11050170520000000789	</t>
  </si>
  <si>
    <t>思博胜科技（天津）有限公司北京分公司</t>
  </si>
  <si>
    <t xml:space="preserve">110931321810601	</t>
  </si>
  <si>
    <t>Micheal Chen</t>
    <phoneticPr fontId="3" type="noConversion"/>
  </si>
  <si>
    <t xml:space="preserve">SAT VIP 8H </t>
    <phoneticPr fontId="3" type="noConversion"/>
  </si>
  <si>
    <t xml:space="preserve">SAT </t>
    <phoneticPr fontId="3" type="noConversion"/>
  </si>
  <si>
    <t>VT</t>
    <phoneticPr fontId="3" type="noConversion"/>
  </si>
  <si>
    <t>付然</t>
    <phoneticPr fontId="3" type="noConversion"/>
  </si>
  <si>
    <t>0814113</t>
  </si>
  <si>
    <t>张仪卿</t>
    <phoneticPr fontId="3" type="noConversion"/>
  </si>
  <si>
    <t>考团洛杉矶行程（早鸟价）</t>
    <phoneticPr fontId="3" type="noConversion"/>
  </si>
  <si>
    <t>广州</t>
    <phoneticPr fontId="3" type="noConversion"/>
  </si>
  <si>
    <t>广州转公户</t>
    <phoneticPr fontId="3" type="noConversion"/>
  </si>
  <si>
    <t>考团</t>
    <phoneticPr fontId="3" type="noConversion"/>
  </si>
  <si>
    <t>王唯隽</t>
    <phoneticPr fontId="3" type="noConversion"/>
  </si>
  <si>
    <t>洪艺珊</t>
  </si>
  <si>
    <t xml:space="preserve">6214830126794303	</t>
  </si>
  <si>
    <t>工资</t>
  </si>
  <si>
    <t>SUN BO YUAN</t>
  </si>
  <si>
    <t xml:space="preserve">6217000010080095394	</t>
  </si>
  <si>
    <t>李文</t>
  </si>
  <si>
    <t xml:space="preserve">6222600910033303726	</t>
  </si>
  <si>
    <t>报酬</t>
  </si>
  <si>
    <t>王莉芝</t>
  </si>
  <si>
    <t xml:space="preserve">6214830198389701	</t>
  </si>
  <si>
    <t>黄中阳</t>
  </si>
  <si>
    <t xml:space="preserve">6217860100002498583	</t>
  </si>
  <si>
    <t>刘成龙</t>
  </si>
  <si>
    <t xml:space="preserve">6214850109387115	</t>
  </si>
  <si>
    <t>王硕</t>
  </si>
  <si>
    <t xml:space="preserve">6225880123641806	</t>
  </si>
  <si>
    <t>韩冰玉</t>
  </si>
  <si>
    <t xml:space="preserve">6210300028876420	</t>
  </si>
  <si>
    <t>郑翔文</t>
  </si>
  <si>
    <t xml:space="preserve">6214830155626475	</t>
  </si>
  <si>
    <t>寇金秋</t>
  </si>
  <si>
    <t xml:space="preserve">6214830118606713	</t>
  </si>
  <si>
    <t>韩琪</t>
  </si>
  <si>
    <t xml:space="preserve">6214830103921879	</t>
  </si>
  <si>
    <t>包乐乐</t>
  </si>
  <si>
    <t xml:space="preserve">6214850100440509	</t>
  </si>
  <si>
    <t xml:space="preserve">6214830176689213	</t>
  </si>
  <si>
    <t>任亮</t>
  </si>
  <si>
    <t xml:space="preserve">6225880159819128	</t>
  </si>
  <si>
    <t>李福颖</t>
  </si>
  <si>
    <t xml:space="preserve">6214830199405183	</t>
  </si>
  <si>
    <t>刘芹</t>
  </si>
  <si>
    <t xml:space="preserve">6214830176334786	</t>
  </si>
  <si>
    <t>张倩文</t>
  </si>
  <si>
    <t xml:space="preserve">6214830179838585	</t>
  </si>
  <si>
    <t>陈玉涛</t>
  </si>
  <si>
    <t xml:space="preserve">6214830187333462	</t>
  </si>
  <si>
    <t>王再飞</t>
  </si>
  <si>
    <t xml:space="preserve">6214830102464335	</t>
  </si>
  <si>
    <t>赵思慧</t>
  </si>
  <si>
    <t xml:space="preserve">6225880147823521	</t>
  </si>
  <si>
    <t>张彦清</t>
  </si>
  <si>
    <t xml:space="preserve">6214830190944792	</t>
  </si>
  <si>
    <t>刘永涛</t>
  </si>
  <si>
    <t xml:space="preserve">6225880137546942	</t>
  </si>
  <si>
    <t>董剑飞</t>
  </si>
  <si>
    <t xml:space="preserve">6214830104342471	</t>
  </si>
  <si>
    <t>部震蓝</t>
  </si>
  <si>
    <t xml:space="preserve">6214830107419854	</t>
  </si>
  <si>
    <t>王秋生</t>
  </si>
  <si>
    <t xml:space="preserve">6226190101899171	</t>
  </si>
  <si>
    <t>刘鑫</t>
  </si>
  <si>
    <t xml:space="preserve">6214830161845853	</t>
  </si>
  <si>
    <t>王伟</t>
  </si>
  <si>
    <t xml:space="preserve">6225880172456528	</t>
  </si>
  <si>
    <t>刘育宙</t>
  </si>
  <si>
    <t xml:space="preserve">6214830192702065	</t>
  </si>
  <si>
    <t>任星帆</t>
  </si>
  <si>
    <t xml:space="preserve">6214830126686319	</t>
  </si>
  <si>
    <t>尼呷</t>
  </si>
  <si>
    <t xml:space="preserve">4367420011810273183	</t>
  </si>
  <si>
    <t>捐款</t>
  </si>
  <si>
    <t>高洪霞</t>
  </si>
  <si>
    <t xml:space="preserve">6225880149311459	</t>
  </si>
  <si>
    <t>徐高丽</t>
  </si>
  <si>
    <t xml:space="preserve">6214833713777442	</t>
  </si>
  <si>
    <t>徐安乐</t>
  </si>
  <si>
    <t xml:space="preserve">6226095711956115	</t>
  </si>
  <si>
    <t>北京春苗慈善基金会</t>
  </si>
  <si>
    <t xml:space="preserve">11041901040013203	</t>
  </si>
  <si>
    <t>秦爱君</t>
  </si>
  <si>
    <t xml:space="preserve">6214830122005332	</t>
  </si>
  <si>
    <t>张煜</t>
  </si>
  <si>
    <t xml:space="preserve">6214833115471263	</t>
  </si>
  <si>
    <t>宋德明</t>
  </si>
  <si>
    <t xml:space="preserve">6214831002909346	</t>
  </si>
  <si>
    <t>张蒙</t>
  </si>
  <si>
    <t xml:space="preserve">6214830196161037	</t>
  </si>
  <si>
    <t>薛斌</t>
  </si>
  <si>
    <t xml:space="preserve">6214830192594322	</t>
  </si>
  <si>
    <t>衣晓龙</t>
  </si>
  <si>
    <t xml:space="preserve">6214831002910971	</t>
  </si>
  <si>
    <t>任亚利</t>
  </si>
  <si>
    <t xml:space="preserve">6214830171476152	</t>
  </si>
  <si>
    <t>路旭辉</t>
  </si>
  <si>
    <t xml:space="preserve">6214830100422533	</t>
  </si>
  <si>
    <t>赵双平</t>
  </si>
  <si>
    <t xml:space="preserve">6214830155328627	</t>
  </si>
  <si>
    <t>李媛</t>
  </si>
  <si>
    <t xml:space="preserve">6225881005415640	</t>
  </si>
  <si>
    <t>王乐</t>
  </si>
  <si>
    <t xml:space="preserve">6214830128591848	</t>
  </si>
  <si>
    <t>王婷婷</t>
  </si>
  <si>
    <t xml:space="preserve">6214830127438702	</t>
  </si>
  <si>
    <t>王彦蓉</t>
  </si>
  <si>
    <t xml:space="preserve">6214830126391563	</t>
  </si>
  <si>
    <t>苏振宇</t>
  </si>
  <si>
    <t xml:space="preserve">6214830169519872	</t>
  </si>
  <si>
    <t>孟益韬</t>
  </si>
  <si>
    <t xml:space="preserve">6212861077146666	</t>
  </si>
  <si>
    <t>赵耿</t>
  </si>
  <si>
    <t xml:space="preserve">6214830172904343	</t>
  </si>
  <si>
    <t>张菊</t>
  </si>
  <si>
    <t xml:space="preserve">6214830191430403	</t>
  </si>
  <si>
    <t>张晴</t>
  </si>
  <si>
    <t xml:space="preserve">6214830177414439	</t>
  </si>
  <si>
    <t>郭迎凯</t>
  </si>
  <si>
    <t xml:space="preserve">6214830163421075	</t>
  </si>
  <si>
    <t>王丹洋</t>
  </si>
  <si>
    <t xml:space="preserve">6214831001936571	</t>
  </si>
  <si>
    <t>祝庆霞</t>
  </si>
  <si>
    <t xml:space="preserve">6214831287236753	</t>
  </si>
  <si>
    <t>刘洁</t>
  </si>
  <si>
    <t xml:space="preserve">6214830189991218	</t>
  </si>
  <si>
    <t>宋宵</t>
  </si>
  <si>
    <t xml:space="preserve">6225880158089723	</t>
  </si>
  <si>
    <t>楚丽莎</t>
  </si>
  <si>
    <t xml:space="preserve">6214830128721999	</t>
  </si>
  <si>
    <t xml:space="preserve">6214830167572071	</t>
  </si>
  <si>
    <t>马鸿</t>
  </si>
  <si>
    <t xml:space="preserve">6214830172159518	</t>
  </si>
  <si>
    <t>马龙飞</t>
  </si>
  <si>
    <t xml:space="preserve">6214830155721755	</t>
  </si>
  <si>
    <t>黄碧豪</t>
  </si>
  <si>
    <t xml:space="preserve">6214830195609473	</t>
  </si>
  <si>
    <t>张庆儒</t>
  </si>
  <si>
    <t xml:space="preserve">6214830178592019	</t>
  </si>
  <si>
    <t>王慧芹</t>
  </si>
  <si>
    <t xml:space="preserve">6214830178708193	</t>
  </si>
  <si>
    <t>王芳</t>
  </si>
  <si>
    <t xml:space="preserve">6214830128178711	</t>
  </si>
  <si>
    <t>刘珊珊</t>
  </si>
  <si>
    <t xml:space="preserve">6214830186059936	</t>
  </si>
  <si>
    <t xml:space="preserve">6214832034034723	</t>
  </si>
  <si>
    <t>刘琪</t>
  </si>
  <si>
    <t xml:space="preserve">6225880162451307	</t>
  </si>
  <si>
    <t>王朝琳岚</t>
  </si>
  <si>
    <t xml:space="preserve">6214830115805607	</t>
  </si>
  <si>
    <t>陈丹</t>
  </si>
  <si>
    <t xml:space="preserve">6214830186722798	</t>
  </si>
  <si>
    <t>高娟</t>
  </si>
  <si>
    <t xml:space="preserve">6214830170297013	</t>
  </si>
  <si>
    <t>孙青</t>
  </si>
  <si>
    <t xml:space="preserve">6214830116850198	</t>
  </si>
  <si>
    <t>陶朝生</t>
  </si>
  <si>
    <t xml:space="preserve">6214850108597367	</t>
  </si>
  <si>
    <t>魏聪伟</t>
  </si>
  <si>
    <t xml:space="preserve">6225880164054257	</t>
  </si>
  <si>
    <t>齐慧玲</t>
  </si>
  <si>
    <t xml:space="preserve">6214830181389346	</t>
  </si>
  <si>
    <t>魏诗萌</t>
  </si>
  <si>
    <t xml:space="preserve">6214830195443618	</t>
  </si>
  <si>
    <t>李欢</t>
  </si>
  <si>
    <t xml:space="preserve">6214830157023465	</t>
  </si>
  <si>
    <t>李贞</t>
  </si>
  <si>
    <t xml:space="preserve">6214830170903297	</t>
  </si>
  <si>
    <t>王玉珠</t>
  </si>
  <si>
    <t xml:space="preserve">6214830190513357	</t>
  </si>
  <si>
    <t>许慧敏</t>
  </si>
  <si>
    <t xml:space="preserve">6214830189041485	</t>
  </si>
  <si>
    <t>陈歌</t>
  </si>
  <si>
    <t xml:space="preserve">6214686001578058	</t>
  </si>
  <si>
    <t>白若也</t>
  </si>
  <si>
    <t xml:space="preserve">6214831002908827	</t>
  </si>
  <si>
    <t>尉佳颖</t>
  </si>
  <si>
    <t xml:space="preserve">6214830188676802	</t>
  </si>
  <si>
    <t>雍盛</t>
  </si>
  <si>
    <t xml:space="preserve">6214831006490087	</t>
  </si>
  <si>
    <t>乔凡</t>
  </si>
  <si>
    <t xml:space="preserve">6214830150961711	</t>
  </si>
  <si>
    <t>王磊</t>
  </si>
  <si>
    <t xml:space="preserve">6214860182861126	</t>
  </si>
  <si>
    <t>张奥龙</t>
  </si>
  <si>
    <t xml:space="preserve">6214831002601737	</t>
  </si>
  <si>
    <t>岳沈童</t>
  </si>
  <si>
    <t xml:space="preserve">6214831007126383	</t>
  </si>
  <si>
    <t>李伊湄</t>
  </si>
  <si>
    <t xml:space="preserve">6212260200033903853	</t>
  </si>
  <si>
    <t>于旗</t>
  </si>
  <si>
    <t xml:space="preserve">6214831010701685	</t>
  </si>
  <si>
    <t>RONG JING</t>
  </si>
  <si>
    <t xml:space="preserve">6229380409000165045	</t>
  </si>
  <si>
    <t>Bruce 留学申请服务费</t>
  </si>
  <si>
    <t>何龙桦</t>
  </si>
  <si>
    <t xml:space="preserve">6214830181385526	</t>
  </si>
  <si>
    <t>君和天地投资管理（北京）有限公司</t>
  </si>
  <si>
    <t xml:space="preserve">35030188000378410	</t>
  </si>
  <si>
    <t>电费及维修费</t>
  </si>
  <si>
    <t>黄涛</t>
  </si>
  <si>
    <t xml:space="preserve">6214830176372752	</t>
  </si>
  <si>
    <t>Bruce Zhang</t>
    <phoneticPr fontId="3" type="noConversion"/>
  </si>
  <si>
    <r>
      <rPr>
        <sz val="10"/>
        <rFont val="宋体"/>
        <family val="3"/>
        <charset val="134"/>
      </rPr>
      <t>留学服务费差价（部分费用由</t>
    </r>
    <r>
      <rPr>
        <sz val="10"/>
        <rFont val="Segoe UI"/>
        <family val="3"/>
        <charset val="134"/>
      </rPr>
      <t>Ryan</t>
    </r>
    <r>
      <rPr>
        <sz val="10"/>
        <rFont val="宋体"/>
        <family val="3"/>
        <charset val="134"/>
      </rPr>
      <t>小美藤费用转给哥哥</t>
    </r>
    <r>
      <rPr>
        <sz val="10"/>
        <rFont val="Segoe UI"/>
        <family val="3"/>
        <charset val="134"/>
      </rPr>
      <t>Bruce</t>
    </r>
    <r>
      <rPr>
        <sz val="10"/>
        <rFont val="宋体"/>
        <family val="3"/>
        <charset val="134"/>
      </rPr>
      <t>使用）</t>
    </r>
    <phoneticPr fontId="3" type="noConversion"/>
  </si>
  <si>
    <t>留学</t>
    <phoneticPr fontId="3" type="noConversion"/>
  </si>
  <si>
    <t>建国门</t>
    <phoneticPr fontId="3" type="noConversion"/>
  </si>
  <si>
    <t>转公户</t>
    <phoneticPr fontId="3" type="noConversion"/>
  </si>
  <si>
    <t>张庆儒</t>
    <phoneticPr fontId="3" type="noConversion"/>
  </si>
  <si>
    <t xml:space="preserve">6212260200152567331	</t>
  </si>
  <si>
    <t>0154247</t>
    <phoneticPr fontId="3" type="noConversion"/>
  </si>
  <si>
    <t>谢金宇</t>
  </si>
  <si>
    <t>谢金宇</t>
    <phoneticPr fontId="3" type="noConversion"/>
  </si>
  <si>
    <r>
      <rPr>
        <sz val="10"/>
        <rFont val="宋体"/>
        <family val="3"/>
        <charset val="134"/>
      </rPr>
      <t>高端研究心理学方向＋</t>
    </r>
    <r>
      <rPr>
        <sz val="10"/>
        <rFont val="Segoe UI"/>
        <family val="3"/>
        <charset val="134"/>
      </rPr>
      <t>46</t>
    </r>
    <r>
      <rPr>
        <sz val="10"/>
        <rFont val="宋体"/>
        <family val="3"/>
        <charset val="134"/>
      </rPr>
      <t>小时</t>
    </r>
    <r>
      <rPr>
        <sz val="10"/>
        <rFont val="Segoe UI"/>
        <family val="3"/>
        <charset val="134"/>
      </rPr>
      <t>SAT</t>
    </r>
    <r>
      <rPr>
        <sz val="10"/>
        <rFont val="宋体"/>
        <family val="3"/>
        <charset val="134"/>
      </rPr>
      <t>冲分一对一</t>
    </r>
    <phoneticPr fontId="3" type="noConversion"/>
  </si>
  <si>
    <t>高端研究心理学方向+SAT</t>
    <phoneticPr fontId="3" type="noConversion"/>
  </si>
  <si>
    <t>银网</t>
    <phoneticPr fontId="3" type="noConversion"/>
  </si>
  <si>
    <t>转公户</t>
    <phoneticPr fontId="3" type="noConversion"/>
  </si>
  <si>
    <t>刘珊珊</t>
    <phoneticPr fontId="3" type="noConversion"/>
  </si>
  <si>
    <t>徐诚伟</t>
    <phoneticPr fontId="3" type="noConversion"/>
  </si>
  <si>
    <t>SAT VIP 8H</t>
    <phoneticPr fontId="3" type="noConversion"/>
  </si>
  <si>
    <t xml:space="preserve">SAT </t>
    <phoneticPr fontId="3" type="noConversion"/>
  </si>
  <si>
    <t>VT</t>
  </si>
  <si>
    <t>顺义微信</t>
    <phoneticPr fontId="3" type="noConversion"/>
  </si>
  <si>
    <t>王盼盼</t>
    <phoneticPr fontId="3" type="noConversion"/>
  </si>
  <si>
    <t>Tan Jing Jiang</t>
    <phoneticPr fontId="3" type="noConversion"/>
  </si>
  <si>
    <t xml:space="preserve"> Book club 0.5h</t>
    <phoneticPr fontId="3" type="noConversion"/>
  </si>
  <si>
    <t xml:space="preserve"> Book club</t>
    <phoneticPr fontId="3" type="noConversion"/>
  </si>
  <si>
    <t>Ryan</t>
    <phoneticPr fontId="3" type="noConversion"/>
  </si>
  <si>
    <t>Book club 15h</t>
    <phoneticPr fontId="3" type="noConversion"/>
  </si>
  <si>
    <t>Book club</t>
    <phoneticPr fontId="3" type="noConversion"/>
  </si>
  <si>
    <t>0814116</t>
    <phoneticPr fontId="3" type="noConversion"/>
  </si>
  <si>
    <t>0814117</t>
  </si>
  <si>
    <t>0814118</t>
  </si>
  <si>
    <t>张进</t>
  </si>
  <si>
    <t xml:space="preserve">6226980700025131	</t>
  </si>
  <si>
    <t>王颐之</t>
    <phoneticPr fontId="3" type="noConversion"/>
  </si>
  <si>
    <r>
      <t>AMC</t>
    </r>
    <r>
      <rPr>
        <sz val="10"/>
        <rFont val="宋体"/>
        <family val="3"/>
        <charset val="134"/>
      </rPr>
      <t>课程定金</t>
    </r>
    <phoneticPr fontId="3" type="noConversion"/>
  </si>
  <si>
    <t>AMC</t>
    <phoneticPr fontId="3" type="noConversion"/>
  </si>
  <si>
    <t>王彦蓉</t>
    <phoneticPr fontId="3" type="noConversion"/>
  </si>
  <si>
    <t>德吉洋臻</t>
    <phoneticPr fontId="3" type="noConversion"/>
  </si>
  <si>
    <t>建国门</t>
    <phoneticPr fontId="3" type="noConversion"/>
  </si>
  <si>
    <t>转公户</t>
    <phoneticPr fontId="3" type="noConversion"/>
  </si>
  <si>
    <t>张庆儒</t>
    <phoneticPr fontId="3" type="noConversion"/>
  </si>
  <si>
    <t>张佳桐</t>
    <phoneticPr fontId="3" type="noConversion"/>
  </si>
  <si>
    <r>
      <t>SAT</t>
    </r>
    <r>
      <rPr>
        <sz val="10"/>
        <rFont val="宋体"/>
        <family val="3"/>
        <charset val="134"/>
      </rPr>
      <t>强化班</t>
    </r>
    <r>
      <rPr>
        <sz val="10"/>
        <rFont val="Segoe UI"/>
        <family val="3"/>
        <charset val="134"/>
      </rPr>
      <t xml:space="preserve">7.17-8.8 </t>
    </r>
    <r>
      <rPr>
        <sz val="10"/>
        <rFont val="宋体"/>
        <family val="3"/>
        <charset val="134"/>
      </rPr>
      <t>（补差额）</t>
    </r>
    <phoneticPr fontId="3" type="noConversion"/>
  </si>
  <si>
    <t>SAT</t>
    <phoneticPr fontId="3" type="noConversion"/>
  </si>
  <si>
    <t>张莉</t>
    <phoneticPr fontId="3" type="noConversion"/>
  </si>
  <si>
    <t>艺术作品集-插画、美本留学申请服务、SAT强化班80小时</t>
    <phoneticPr fontId="3" type="noConversion"/>
  </si>
  <si>
    <t>艺术作品集+留学+SAT</t>
    <phoneticPr fontId="3" type="noConversion"/>
  </si>
  <si>
    <t>范玉英</t>
    <phoneticPr fontId="3" type="noConversion"/>
  </si>
  <si>
    <r>
      <rPr>
        <sz val="10"/>
        <rFont val="宋体"/>
        <family val="3"/>
        <charset val="134"/>
      </rPr>
      <t>托福基础一对一</t>
    </r>
    <r>
      <rPr>
        <sz val="10"/>
        <rFont val="Segoe UI"/>
        <family val="3"/>
        <charset val="134"/>
      </rPr>
      <t>30H</t>
    </r>
    <phoneticPr fontId="3" type="noConversion"/>
  </si>
  <si>
    <t>托福</t>
    <phoneticPr fontId="3" type="noConversion"/>
  </si>
  <si>
    <t>广州</t>
    <phoneticPr fontId="3" type="noConversion"/>
  </si>
  <si>
    <t>广州微信</t>
    <phoneticPr fontId="3" type="noConversion"/>
  </si>
  <si>
    <t>陈子媚</t>
    <phoneticPr fontId="3" type="noConversion"/>
  </si>
  <si>
    <t>张海峰</t>
  </si>
  <si>
    <t xml:space="preserve">6212861105880518	</t>
  </si>
  <si>
    <t>学员张佳桐学费</t>
  </si>
  <si>
    <t>白玛央金</t>
  </si>
  <si>
    <t xml:space="preserve">9558880200001222503	</t>
  </si>
  <si>
    <t>袁津</t>
    <phoneticPr fontId="3" type="noConversion"/>
  </si>
  <si>
    <t>建国门</t>
    <phoneticPr fontId="3" type="noConversion"/>
  </si>
  <si>
    <t>线下微信</t>
    <phoneticPr fontId="3" type="noConversion"/>
  </si>
  <si>
    <t>张莉</t>
    <phoneticPr fontId="3" type="noConversion"/>
  </si>
  <si>
    <r>
      <t>AP</t>
    </r>
    <r>
      <rPr>
        <sz val="10"/>
        <rFont val="宋体"/>
        <family val="3"/>
        <charset val="134"/>
      </rPr>
      <t>统计学一对一</t>
    </r>
    <r>
      <rPr>
        <sz val="10"/>
        <rFont val="Segoe UI"/>
        <family val="3"/>
        <charset val="134"/>
      </rPr>
      <t>12</t>
    </r>
    <r>
      <rPr>
        <sz val="10"/>
        <rFont val="宋体"/>
        <family val="3"/>
        <charset val="134"/>
      </rPr>
      <t>小时</t>
    </r>
    <phoneticPr fontId="3" type="noConversion"/>
  </si>
  <si>
    <t>AP</t>
    <phoneticPr fontId="3" type="noConversion"/>
  </si>
  <si>
    <t>VT</t>
    <phoneticPr fontId="3" type="noConversion"/>
  </si>
  <si>
    <t>Dora</t>
  </si>
  <si>
    <r>
      <t xml:space="preserve">SAT </t>
    </r>
    <r>
      <rPr>
        <sz val="10"/>
        <rFont val="宋体"/>
        <family val="3"/>
        <charset val="134"/>
      </rPr>
      <t>一对二</t>
    </r>
    <r>
      <rPr>
        <sz val="10"/>
        <rFont val="Segoe UI"/>
        <family val="3"/>
        <charset val="134"/>
      </rPr>
      <t xml:space="preserve"> 26H</t>
    </r>
    <phoneticPr fontId="3" type="noConversion"/>
  </si>
  <si>
    <t>Eric Xie</t>
  </si>
  <si>
    <t>刘丽萍</t>
    <phoneticPr fontId="3" type="noConversion"/>
  </si>
  <si>
    <t>黄星翰</t>
  </si>
  <si>
    <r>
      <t>TOEFL</t>
    </r>
    <r>
      <rPr>
        <sz val="10"/>
        <rFont val="宋体"/>
        <family val="3"/>
        <charset val="134"/>
      </rPr>
      <t>班课冲</t>
    </r>
    <r>
      <rPr>
        <sz val="10"/>
        <rFont val="Segoe UI"/>
        <family val="3"/>
        <charset val="134"/>
      </rPr>
      <t>80</t>
    </r>
    <phoneticPr fontId="3" type="noConversion"/>
  </si>
  <si>
    <t>杨雪凝</t>
  </si>
  <si>
    <t>AP物理C课程2小时-试听费用</t>
  </si>
  <si>
    <t>张锴睿</t>
  </si>
  <si>
    <r>
      <t>SSAT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10</t>
    </r>
    <r>
      <rPr>
        <sz val="10"/>
        <rFont val="宋体"/>
        <family val="3"/>
        <charset val="134"/>
      </rPr>
      <t>小时</t>
    </r>
    <phoneticPr fontId="3" type="noConversion"/>
  </si>
  <si>
    <t>SSAT</t>
  </si>
  <si>
    <t>白若也</t>
    <phoneticPr fontId="3" type="noConversion"/>
  </si>
  <si>
    <t>线下微信</t>
    <phoneticPr fontId="3" type="noConversion"/>
  </si>
  <si>
    <t>顺义转公户</t>
  </si>
  <si>
    <t>顺义转公户</t>
    <phoneticPr fontId="3" type="noConversion"/>
  </si>
  <si>
    <r>
      <t>Book Club 12.5</t>
    </r>
    <r>
      <rPr>
        <sz val="10"/>
        <rFont val="宋体"/>
        <family val="3"/>
        <charset val="134"/>
      </rPr>
      <t>小时</t>
    </r>
    <phoneticPr fontId="3" type="noConversion"/>
  </si>
  <si>
    <t>Book Club</t>
    <phoneticPr fontId="3" type="noConversion"/>
  </si>
  <si>
    <t>顺义微信</t>
    <phoneticPr fontId="3" type="noConversion"/>
  </si>
  <si>
    <t>考试课程服务协议</t>
    <phoneticPr fontId="3" type="noConversion"/>
  </si>
  <si>
    <t>Fiona Chan</t>
    <phoneticPr fontId="3" type="noConversion"/>
  </si>
  <si>
    <t>优学卡续费</t>
    <phoneticPr fontId="3" type="noConversion"/>
  </si>
  <si>
    <t>优学卡</t>
    <phoneticPr fontId="3" type="noConversion"/>
  </si>
  <si>
    <t>付然</t>
    <phoneticPr fontId="3" type="noConversion"/>
  </si>
  <si>
    <t>王榆皓</t>
    <phoneticPr fontId="3" type="noConversion"/>
  </si>
  <si>
    <r>
      <t>VIP research</t>
    </r>
    <r>
      <rPr>
        <sz val="10"/>
        <rFont val="宋体"/>
        <family val="3"/>
        <charset val="134"/>
      </rPr>
      <t>定金</t>
    </r>
    <phoneticPr fontId="3" type="noConversion"/>
  </si>
  <si>
    <t>VIP research</t>
    <phoneticPr fontId="3" type="noConversion"/>
  </si>
  <si>
    <t>上海</t>
    <phoneticPr fontId="3" type="noConversion"/>
  </si>
  <si>
    <t>金京</t>
    <phoneticPr fontId="3" type="noConversion"/>
  </si>
  <si>
    <t>林语衡</t>
    <phoneticPr fontId="3" type="noConversion"/>
  </si>
  <si>
    <r>
      <rPr>
        <sz val="10"/>
        <rFont val="宋体"/>
        <family val="3"/>
        <charset val="134"/>
      </rPr>
      <t>暑校</t>
    </r>
    <r>
      <rPr>
        <sz val="10"/>
        <rFont val="Segoe UI"/>
        <family val="3"/>
        <charset val="134"/>
      </rPr>
      <t>research</t>
    </r>
    <r>
      <rPr>
        <sz val="10"/>
        <rFont val="宋体"/>
        <family val="3"/>
        <charset val="134"/>
      </rPr>
      <t>经济博弈论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暑校常规课程</t>
    </r>
    <r>
      <rPr>
        <sz val="10"/>
        <rFont val="Segoe UI"/>
        <family val="3"/>
        <charset val="134"/>
      </rPr>
      <t>2</t>
    </r>
    <r>
      <rPr>
        <sz val="10"/>
        <rFont val="宋体"/>
        <family val="3"/>
        <charset val="134"/>
      </rPr>
      <t>门</t>
    </r>
    <r>
      <rPr>
        <sz val="10"/>
        <rFont val="Segoe UI"/>
        <family val="3"/>
        <charset val="134"/>
      </rPr>
      <t>-</t>
    </r>
    <r>
      <rPr>
        <sz val="10"/>
        <rFont val="宋体"/>
        <family val="3"/>
        <charset val="134"/>
      </rPr>
      <t>定金</t>
    </r>
    <phoneticPr fontId="3" type="noConversion"/>
  </si>
  <si>
    <t>暑校research</t>
    <phoneticPr fontId="3" type="noConversion"/>
  </si>
  <si>
    <t>建国门</t>
    <phoneticPr fontId="3" type="noConversion"/>
  </si>
  <si>
    <t>白若也</t>
    <phoneticPr fontId="3" type="noConversion"/>
  </si>
  <si>
    <t>王颐之</t>
    <phoneticPr fontId="3" type="noConversion"/>
  </si>
  <si>
    <r>
      <t>AMC20</t>
    </r>
    <r>
      <rPr>
        <sz val="10"/>
        <rFont val="宋体"/>
        <family val="3"/>
        <charset val="134"/>
      </rPr>
      <t>小时课程尾款</t>
    </r>
    <phoneticPr fontId="3" type="noConversion"/>
  </si>
  <si>
    <t>AMC</t>
    <phoneticPr fontId="3" type="noConversion"/>
  </si>
  <si>
    <t>银网</t>
    <phoneticPr fontId="3" type="noConversion"/>
  </si>
  <si>
    <t>王彦蓉</t>
    <phoneticPr fontId="3" type="noConversion"/>
  </si>
  <si>
    <t>陶逸尘</t>
    <phoneticPr fontId="3" type="noConversion"/>
  </si>
  <si>
    <r>
      <t>sat2</t>
    </r>
    <r>
      <rPr>
        <sz val="10"/>
        <rFont val="宋体"/>
        <family val="3"/>
        <charset val="134"/>
      </rPr>
      <t>物理一对一</t>
    </r>
    <r>
      <rPr>
        <sz val="10"/>
        <rFont val="Segoe UI"/>
        <family val="3"/>
        <charset val="134"/>
      </rPr>
      <t>8</t>
    </r>
    <r>
      <rPr>
        <sz val="10"/>
        <rFont val="宋体"/>
        <family val="3"/>
        <charset val="134"/>
      </rPr>
      <t>小时</t>
    </r>
    <phoneticPr fontId="3" type="noConversion"/>
  </si>
  <si>
    <t>sat2</t>
    <phoneticPr fontId="3" type="noConversion"/>
  </si>
  <si>
    <t>银网</t>
    <phoneticPr fontId="3" type="noConversion"/>
  </si>
  <si>
    <t>王彦蓉</t>
    <phoneticPr fontId="3" type="noConversion"/>
  </si>
  <si>
    <t>李佳禧</t>
    <phoneticPr fontId="3" type="noConversion"/>
  </si>
  <si>
    <t>留学定金</t>
    <phoneticPr fontId="3" type="noConversion"/>
  </si>
  <si>
    <t>留学</t>
    <phoneticPr fontId="3" type="noConversion"/>
  </si>
  <si>
    <t>上海</t>
    <phoneticPr fontId="3" type="noConversion"/>
  </si>
  <si>
    <t>上海刷卡</t>
    <phoneticPr fontId="3" type="noConversion"/>
  </si>
  <si>
    <t>金京</t>
    <phoneticPr fontId="3" type="noConversion"/>
  </si>
  <si>
    <t>隋明桐</t>
    <phoneticPr fontId="3" type="noConversion"/>
  </si>
  <si>
    <r>
      <t>SAT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8</t>
    </r>
    <r>
      <rPr>
        <sz val="10"/>
        <rFont val="宋体"/>
        <family val="3"/>
        <charset val="134"/>
      </rPr>
      <t>小时，</t>
    </r>
    <r>
      <rPr>
        <sz val="10"/>
        <rFont val="Segoe UI"/>
        <family val="3"/>
        <charset val="134"/>
      </rPr>
      <t>SAT2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14</t>
    </r>
    <r>
      <rPr>
        <sz val="10"/>
        <rFont val="宋体"/>
        <family val="3"/>
        <charset val="134"/>
      </rPr>
      <t>小时</t>
    </r>
    <phoneticPr fontId="3" type="noConversion"/>
  </si>
  <si>
    <t>SAT</t>
    <phoneticPr fontId="3" type="noConversion"/>
  </si>
  <si>
    <t>建国门</t>
    <phoneticPr fontId="3" type="noConversion"/>
  </si>
  <si>
    <t>转公户</t>
    <phoneticPr fontId="3" type="noConversion"/>
  </si>
  <si>
    <t>张莉</t>
    <phoneticPr fontId="3" type="noConversion"/>
  </si>
  <si>
    <t>马思奇</t>
    <phoneticPr fontId="3" type="noConversion"/>
  </si>
  <si>
    <r>
      <rPr>
        <sz val="10"/>
        <rFont val="宋体"/>
        <family val="3"/>
        <charset val="134"/>
      </rPr>
      <t>托福一对一</t>
    </r>
    <r>
      <rPr>
        <sz val="10"/>
        <rFont val="Segoe UI"/>
        <family val="3"/>
        <charset val="134"/>
      </rPr>
      <t>30</t>
    </r>
    <r>
      <rPr>
        <sz val="10"/>
        <rFont val="宋体"/>
        <family val="3"/>
        <charset val="134"/>
      </rPr>
      <t>个小时</t>
    </r>
    <r>
      <rPr>
        <sz val="10"/>
        <rFont val="Segoe UI"/>
        <family val="3"/>
        <charset val="134"/>
      </rPr>
      <t>+SAT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40</t>
    </r>
    <r>
      <rPr>
        <sz val="10"/>
        <rFont val="宋体"/>
        <family val="3"/>
        <charset val="134"/>
      </rPr>
      <t>小时</t>
    </r>
    <phoneticPr fontId="3" type="noConversion"/>
  </si>
  <si>
    <t>托福+SAT</t>
    <phoneticPr fontId="3" type="noConversion"/>
  </si>
  <si>
    <t>张菊</t>
    <phoneticPr fontId="3" type="noConversion"/>
  </si>
  <si>
    <t>刘志英</t>
  </si>
  <si>
    <t xml:space="preserve">4563510100882163227	</t>
  </si>
  <si>
    <t>隋明桐暑期学费</t>
  </si>
  <si>
    <t>柳春</t>
  </si>
  <si>
    <t xml:space="preserve">6228490098002075473	</t>
  </si>
  <si>
    <t>思奇补课费用</t>
  </si>
  <si>
    <t>北京新格思教育咨询有限公司</t>
  </si>
  <si>
    <t xml:space="preserve">11050163030000000317	</t>
  </si>
  <si>
    <t>服务费</t>
  </si>
  <si>
    <t>北京银网物业管理有限责任公司银网中心分公司</t>
  </si>
  <si>
    <t xml:space="preserve">0105014210008353	</t>
  </si>
  <si>
    <t>广告租赁</t>
  </si>
  <si>
    <t>刘力</t>
  </si>
  <si>
    <t xml:space="preserve">6226090104590548	</t>
  </si>
  <si>
    <t>退费</t>
  </si>
  <si>
    <t>曹群</t>
  </si>
  <si>
    <t xml:space="preserve">4340620020589012	</t>
  </si>
  <si>
    <t>张莹</t>
  </si>
  <si>
    <t xml:space="preserve">6217000010065909635	</t>
  </si>
  <si>
    <t>张彩玲</t>
  </si>
  <si>
    <t xml:space="preserve">6210676802056842793	</t>
  </si>
  <si>
    <t>报销</t>
  </si>
  <si>
    <t>吴悠</t>
    <phoneticPr fontId="3" type="noConversion"/>
  </si>
  <si>
    <t>上海暑校三门：美国历史，英语文学与写作，艺术史</t>
    <phoneticPr fontId="3" type="noConversion"/>
  </si>
  <si>
    <t>暑校</t>
    <phoneticPr fontId="3" type="noConversion"/>
  </si>
  <si>
    <t>Alisa Cao</t>
    <phoneticPr fontId="3" type="noConversion"/>
  </si>
  <si>
    <t>BOOK CLUB 30H</t>
    <phoneticPr fontId="3" type="noConversion"/>
  </si>
  <si>
    <t>VT</t>
    <phoneticPr fontId="3" type="noConversion"/>
  </si>
  <si>
    <t>顺义刷卡</t>
    <phoneticPr fontId="3" type="noConversion"/>
  </si>
  <si>
    <t>王盼盼</t>
    <phoneticPr fontId="3" type="noConversion"/>
  </si>
  <si>
    <t>Kalista Cao</t>
    <phoneticPr fontId="3" type="noConversion"/>
  </si>
  <si>
    <r>
      <rPr>
        <sz val="10"/>
        <rFont val="宋体"/>
        <family val="3"/>
        <charset val="134"/>
      </rPr>
      <t>写作小班课</t>
    </r>
    <r>
      <rPr>
        <sz val="10"/>
        <rFont val="Segoe UI"/>
        <family val="3"/>
        <charset val="134"/>
      </rPr>
      <t xml:space="preserve"> 4H</t>
    </r>
    <phoneticPr fontId="3" type="noConversion"/>
  </si>
  <si>
    <t>写作课</t>
    <phoneticPr fontId="3" type="noConversion"/>
  </si>
  <si>
    <t>线下微信</t>
    <phoneticPr fontId="3" type="noConversion"/>
  </si>
  <si>
    <t>胡玉锟</t>
    <phoneticPr fontId="3" type="noConversion"/>
  </si>
  <si>
    <r>
      <t>SAT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24</t>
    </r>
    <r>
      <rPr>
        <sz val="10"/>
        <rFont val="宋体"/>
        <family val="3"/>
        <charset val="134"/>
      </rPr>
      <t>小时</t>
    </r>
    <r>
      <rPr>
        <sz val="10"/>
        <rFont val="Segoe UI"/>
        <family val="3"/>
        <charset val="134"/>
      </rPr>
      <t>-</t>
    </r>
    <r>
      <rPr>
        <sz val="10"/>
        <rFont val="宋体"/>
        <family val="3"/>
        <charset val="134"/>
      </rPr>
      <t>部分费用由班课学费置换</t>
    </r>
    <phoneticPr fontId="3" type="noConversion"/>
  </si>
  <si>
    <t>SAT</t>
    <phoneticPr fontId="3" type="noConversion"/>
  </si>
  <si>
    <t>建国门</t>
    <phoneticPr fontId="3" type="noConversion"/>
  </si>
  <si>
    <t>转公户</t>
    <phoneticPr fontId="3" type="noConversion"/>
  </si>
  <si>
    <t>白若也</t>
    <phoneticPr fontId="3" type="noConversion"/>
  </si>
  <si>
    <t>熊一迪</t>
    <phoneticPr fontId="3" type="noConversion"/>
  </si>
  <si>
    <r>
      <rPr>
        <sz val="10"/>
        <rFont val="宋体"/>
        <family val="3"/>
        <charset val="134"/>
      </rPr>
      <t>暑期</t>
    </r>
    <r>
      <rPr>
        <sz val="10"/>
        <rFont val="Segoe UI"/>
        <family val="3"/>
        <charset val="134"/>
      </rPr>
      <t>SAT</t>
    </r>
    <r>
      <rPr>
        <sz val="10"/>
        <rFont val="宋体"/>
        <family val="3"/>
        <charset val="134"/>
      </rPr>
      <t>建国门校区强化班</t>
    </r>
    <r>
      <rPr>
        <sz val="10"/>
        <rFont val="Segoe UI"/>
        <family val="3"/>
        <charset val="134"/>
      </rPr>
      <t>(</t>
    </r>
    <r>
      <rPr>
        <sz val="10"/>
        <rFont val="宋体"/>
        <family val="3"/>
        <charset val="134"/>
      </rPr>
      <t>下午时段）定金</t>
    </r>
    <phoneticPr fontId="3" type="noConversion"/>
  </si>
  <si>
    <t>暑校</t>
    <phoneticPr fontId="3" type="noConversion"/>
  </si>
  <si>
    <t>线上销售</t>
    <phoneticPr fontId="3" type="noConversion"/>
  </si>
  <si>
    <t>张菊</t>
    <phoneticPr fontId="3" type="noConversion"/>
  </si>
  <si>
    <t>李佳禧</t>
    <phoneticPr fontId="3" type="noConversion"/>
  </si>
  <si>
    <t>留学尾款</t>
    <phoneticPr fontId="3" type="noConversion"/>
  </si>
  <si>
    <t>留学</t>
    <phoneticPr fontId="3" type="noConversion"/>
  </si>
  <si>
    <t>上海</t>
    <phoneticPr fontId="3" type="noConversion"/>
  </si>
  <si>
    <t>转上海公户</t>
    <phoneticPr fontId="3" type="noConversion"/>
  </si>
  <si>
    <t>金京</t>
    <phoneticPr fontId="3" type="noConversion"/>
  </si>
  <si>
    <t>李佳琦</t>
    <phoneticPr fontId="3" type="noConversion"/>
  </si>
  <si>
    <t>Life coach</t>
    <phoneticPr fontId="3" type="noConversion"/>
  </si>
  <si>
    <t>梅坚</t>
  </si>
  <si>
    <t xml:space="preserve">62225809103929009	</t>
  </si>
  <si>
    <t>刘喜连</t>
  </si>
  <si>
    <t xml:space="preserve">4392260037977210	</t>
  </si>
  <si>
    <t>张明霞</t>
  </si>
  <si>
    <t xml:space="preserve">4367420064810000551	</t>
  </si>
  <si>
    <t>包艳红</t>
  </si>
  <si>
    <t xml:space="preserve">6222620910033560768	</t>
  </si>
  <si>
    <t>刘霞</t>
  </si>
  <si>
    <t xml:space="preserve">6228480010641167217	</t>
  </si>
  <si>
    <t>马心驰</t>
  </si>
  <si>
    <t xml:space="preserve">4367420013501133254	</t>
  </si>
  <si>
    <t>于晓丹</t>
  </si>
  <si>
    <t xml:space="preserve">6236680190001003177	</t>
  </si>
  <si>
    <t>刘雪媛</t>
  </si>
  <si>
    <t xml:space="preserve">6214830155015307	</t>
  </si>
  <si>
    <t>齐艳秋</t>
  </si>
  <si>
    <t xml:space="preserve">6212262200031609023	</t>
  </si>
  <si>
    <t>裘星</t>
  </si>
  <si>
    <t xml:space="preserve">6225881013031900	</t>
  </si>
  <si>
    <t>吴海璐</t>
  </si>
  <si>
    <t xml:space="preserve">6214855313469088	</t>
  </si>
  <si>
    <t>金京</t>
  </si>
  <si>
    <t xml:space="preserve">9558800200116293131	</t>
  </si>
  <si>
    <t>李慧</t>
  </si>
  <si>
    <t xml:space="preserve">6222600910019022316	</t>
  </si>
  <si>
    <t>收款人名称有误</t>
  </si>
  <si>
    <t>户名不符</t>
  </si>
  <si>
    <t>账号不存在</t>
  </si>
  <si>
    <t>账号户名不符</t>
  </si>
  <si>
    <t>待报解预算收入-待报解税款过渡户</t>
  </si>
  <si>
    <t xml:space="preserve">0302015011*********	</t>
  </si>
  <si>
    <t>代理国库税收收缴</t>
  </si>
  <si>
    <t xml:space="preserve">131080100018170072137	</t>
  </si>
  <si>
    <t>其他</t>
  </si>
  <si>
    <t>留学+艺术作品集协议</t>
    <phoneticPr fontId="3" type="noConversion"/>
  </si>
  <si>
    <t>周致远</t>
    <phoneticPr fontId="3" type="noConversion"/>
  </si>
  <si>
    <r>
      <t>SAT</t>
    </r>
    <r>
      <rPr>
        <sz val="10"/>
        <rFont val="宋体"/>
        <family val="3"/>
        <charset val="134"/>
      </rPr>
      <t>托管一对一</t>
    </r>
    <r>
      <rPr>
        <sz val="10"/>
        <rFont val="Segoe UI"/>
        <family val="3"/>
        <charset val="134"/>
      </rPr>
      <t>7</t>
    </r>
    <r>
      <rPr>
        <sz val="10"/>
        <rFont val="宋体"/>
        <family val="3"/>
        <charset val="134"/>
      </rPr>
      <t>小时</t>
    </r>
    <phoneticPr fontId="3" type="noConversion"/>
  </si>
  <si>
    <t>SAT</t>
    <phoneticPr fontId="3" type="noConversion"/>
  </si>
  <si>
    <t>建国门</t>
    <phoneticPr fontId="3" type="noConversion"/>
  </si>
  <si>
    <t>线下微信</t>
  </si>
  <si>
    <t>张莉</t>
    <phoneticPr fontId="3" type="noConversion"/>
  </si>
  <si>
    <t>杨雪凝</t>
    <phoneticPr fontId="3" type="noConversion"/>
  </si>
  <si>
    <r>
      <t>AP</t>
    </r>
    <r>
      <rPr>
        <sz val="10"/>
        <rFont val="宋体"/>
        <family val="3"/>
        <charset val="134"/>
      </rPr>
      <t>物理</t>
    </r>
    <r>
      <rPr>
        <sz val="10"/>
        <rFont val="Segoe UI"/>
        <family val="3"/>
        <charset val="134"/>
      </rPr>
      <t>C</t>
    </r>
    <r>
      <rPr>
        <sz val="10"/>
        <rFont val="宋体"/>
        <family val="3"/>
        <charset val="134"/>
      </rPr>
      <t>课程</t>
    </r>
    <r>
      <rPr>
        <sz val="10"/>
        <rFont val="Segoe UI"/>
        <family val="3"/>
        <charset val="134"/>
      </rPr>
      <t>16</t>
    </r>
    <r>
      <rPr>
        <sz val="10"/>
        <rFont val="宋体"/>
        <family val="3"/>
        <charset val="134"/>
      </rPr>
      <t>小时</t>
    </r>
    <phoneticPr fontId="3" type="noConversion"/>
  </si>
  <si>
    <t>AP</t>
    <phoneticPr fontId="3" type="noConversion"/>
  </si>
  <si>
    <t>转公户</t>
    <phoneticPr fontId="3" type="noConversion"/>
  </si>
  <si>
    <t>白若也</t>
    <phoneticPr fontId="3" type="noConversion"/>
  </si>
  <si>
    <t>王艺</t>
    <phoneticPr fontId="3" type="noConversion"/>
  </si>
  <si>
    <t>暑校研究类课程</t>
    <phoneticPr fontId="3" type="noConversion"/>
  </si>
  <si>
    <t>暑校</t>
    <phoneticPr fontId="3" type="noConversion"/>
  </si>
  <si>
    <t>上海</t>
    <phoneticPr fontId="3" type="noConversion"/>
  </si>
  <si>
    <t>上海转公户</t>
    <phoneticPr fontId="3" type="noConversion"/>
  </si>
  <si>
    <t>金京</t>
    <phoneticPr fontId="3" type="noConversion"/>
  </si>
  <si>
    <t xml:space="preserve">6225380030250106	</t>
  </si>
  <si>
    <t>北京仁德嘉华国际教育科技有限公司</t>
  </si>
  <si>
    <t xml:space="preserve">110910802210602	</t>
  </si>
  <si>
    <t>北京市裕豪经贸公司润滑油厂</t>
  </si>
  <si>
    <t xml:space="preserve">01090326500120101026860	</t>
  </si>
  <si>
    <t>培训费</t>
  </si>
  <si>
    <t>马京梅</t>
  </si>
  <si>
    <t>赵离原</t>
  </si>
  <si>
    <t xml:space="preserve">4380886651524914	</t>
  </si>
  <si>
    <t>裘昱</t>
  </si>
  <si>
    <t>邹翰琦</t>
    <phoneticPr fontId="3" type="noConversion"/>
  </si>
  <si>
    <t>考团洛杉矶行程</t>
    <phoneticPr fontId="3" type="noConversion"/>
  </si>
  <si>
    <t>考团</t>
    <phoneticPr fontId="3" type="noConversion"/>
  </si>
  <si>
    <t>广州</t>
    <phoneticPr fontId="3" type="noConversion"/>
  </si>
  <si>
    <t>广州转公户</t>
    <phoneticPr fontId="3" type="noConversion"/>
  </si>
  <si>
    <t>苏振宇</t>
    <phoneticPr fontId="3" type="noConversion"/>
  </si>
  <si>
    <t>William</t>
    <phoneticPr fontId="3" type="noConversion"/>
  </si>
  <si>
    <t>GPA Math VIP 2H</t>
    <phoneticPr fontId="3" type="noConversion"/>
  </si>
  <si>
    <t>GPA Math</t>
    <phoneticPr fontId="3" type="noConversion"/>
  </si>
  <si>
    <t>VT</t>
    <phoneticPr fontId="3" type="noConversion"/>
  </si>
  <si>
    <t>顺义刷卡</t>
    <phoneticPr fontId="3" type="noConversion"/>
  </si>
  <si>
    <t>付然</t>
    <phoneticPr fontId="3" type="noConversion"/>
  </si>
  <si>
    <t>Nicholas Wang</t>
    <phoneticPr fontId="3" type="noConversion"/>
  </si>
  <si>
    <t>Book Club 2H</t>
    <phoneticPr fontId="3" type="noConversion"/>
  </si>
  <si>
    <t>Book Club</t>
    <phoneticPr fontId="3" type="noConversion"/>
  </si>
  <si>
    <t>顺义微信</t>
    <phoneticPr fontId="3" type="noConversion"/>
  </si>
  <si>
    <t>马思奇</t>
    <phoneticPr fontId="3" type="noConversion"/>
  </si>
  <si>
    <t xml:space="preserve"> 考团洛杉矶行程（早鸟价）</t>
    <phoneticPr fontId="3" type="noConversion"/>
  </si>
  <si>
    <t>考团</t>
    <phoneticPr fontId="3" type="noConversion"/>
  </si>
  <si>
    <t>广州</t>
    <phoneticPr fontId="3" type="noConversion"/>
  </si>
  <si>
    <t>广州转公户</t>
    <phoneticPr fontId="3" type="noConversion"/>
  </si>
  <si>
    <t>王唯隽</t>
    <phoneticPr fontId="3" type="noConversion"/>
  </si>
  <si>
    <t>王榆皓</t>
    <phoneticPr fontId="3" type="noConversion"/>
  </si>
  <si>
    <t>VIP research尾款</t>
    <phoneticPr fontId="3" type="noConversion"/>
  </si>
  <si>
    <t>VIP research</t>
    <phoneticPr fontId="3" type="noConversion"/>
  </si>
  <si>
    <t>上海</t>
    <phoneticPr fontId="3" type="noConversion"/>
  </si>
  <si>
    <t>上海转公户</t>
    <phoneticPr fontId="3" type="noConversion"/>
  </si>
  <si>
    <t>金京</t>
    <phoneticPr fontId="3" type="noConversion"/>
  </si>
  <si>
    <t>刘皓晨（Sara）</t>
    <phoneticPr fontId="3" type="noConversion"/>
  </si>
  <si>
    <t>建国门</t>
    <phoneticPr fontId="3" type="noConversion"/>
  </si>
  <si>
    <t>张庆儒</t>
    <phoneticPr fontId="3" type="noConversion"/>
  </si>
  <si>
    <t>SSAT班课2小时</t>
    <phoneticPr fontId="3" type="noConversion"/>
  </si>
  <si>
    <t>SSAT</t>
    <phoneticPr fontId="3" type="noConversion"/>
  </si>
  <si>
    <t>赵思淳</t>
    <phoneticPr fontId="3" type="noConversion"/>
  </si>
  <si>
    <r>
      <t>SSAT</t>
    </r>
    <r>
      <rPr>
        <sz val="10"/>
        <rFont val="宋体"/>
        <family val="3"/>
        <charset val="134"/>
      </rPr>
      <t>班课</t>
    </r>
    <r>
      <rPr>
        <sz val="10"/>
        <rFont val="Segoe UI"/>
        <family val="3"/>
        <charset val="134"/>
      </rPr>
      <t>2</t>
    </r>
    <r>
      <rPr>
        <sz val="10"/>
        <rFont val="宋体"/>
        <family val="3"/>
        <charset val="134"/>
      </rPr>
      <t>小时</t>
    </r>
    <phoneticPr fontId="3" type="noConversion"/>
  </si>
  <si>
    <t>白若也</t>
    <phoneticPr fontId="3" type="noConversion"/>
  </si>
  <si>
    <t>于希璞</t>
    <phoneticPr fontId="3" type="noConversion"/>
  </si>
  <si>
    <r>
      <rPr>
        <sz val="10"/>
        <rFont val="宋体"/>
        <family val="3"/>
        <charset val="134"/>
      </rPr>
      <t>托福阅读</t>
    </r>
    <r>
      <rPr>
        <sz val="10"/>
        <rFont val="Segoe UI"/>
        <family val="3"/>
        <charset val="134"/>
      </rPr>
      <t>1</t>
    </r>
    <r>
      <rPr>
        <sz val="10"/>
        <rFont val="宋体"/>
        <family val="3"/>
        <charset val="134"/>
      </rPr>
      <t>对</t>
    </r>
    <r>
      <rPr>
        <sz val="10"/>
        <rFont val="Segoe UI"/>
        <family val="3"/>
        <charset val="134"/>
      </rPr>
      <t>1</t>
    </r>
    <phoneticPr fontId="3" type="noConversion"/>
  </si>
  <si>
    <t>托福</t>
    <phoneticPr fontId="3" type="noConversion"/>
  </si>
  <si>
    <t>建行刷卡</t>
    <phoneticPr fontId="3" type="noConversion"/>
  </si>
  <si>
    <t>张菊</t>
    <phoneticPr fontId="3" type="noConversion"/>
  </si>
  <si>
    <t>0154103</t>
    <phoneticPr fontId="3" type="noConversion"/>
  </si>
  <si>
    <t>课程服务协议</t>
    <phoneticPr fontId="3" type="noConversion"/>
  </si>
  <si>
    <t>何一涵</t>
    <phoneticPr fontId="3" type="noConversion"/>
  </si>
  <si>
    <r>
      <rPr>
        <sz val="10"/>
        <rFont val="宋体"/>
        <family val="3"/>
        <charset val="134"/>
      </rPr>
      <t>优学卡满五万赠五千（三十二小时托福托管一对一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定金池）</t>
    </r>
    <phoneticPr fontId="3" type="noConversion"/>
  </si>
  <si>
    <t>优学卡</t>
    <phoneticPr fontId="3" type="noConversion"/>
  </si>
  <si>
    <t>银网</t>
    <phoneticPr fontId="3" type="noConversion"/>
  </si>
  <si>
    <t>转公户</t>
    <phoneticPr fontId="3" type="noConversion"/>
  </si>
  <si>
    <t>王彦蓉</t>
    <phoneticPr fontId="3" type="noConversion"/>
  </si>
  <si>
    <t>北京钱袋宝支付技术有限公司</t>
  </si>
  <si>
    <t xml:space="preserve">210401344	</t>
  </si>
  <si>
    <t>提现</t>
  </si>
  <si>
    <t>北京古城堡图书有限公司</t>
  </si>
  <si>
    <t xml:space="preserve">110060490018001629175	</t>
  </si>
  <si>
    <t>和一涵学费</t>
  </si>
  <si>
    <t>马洁</t>
  </si>
  <si>
    <t xml:space="preserve">6216910100769600	</t>
  </si>
  <si>
    <t>0154132</t>
    <phoneticPr fontId="3" type="noConversion"/>
  </si>
  <si>
    <t>0154133</t>
    <phoneticPr fontId="3" type="noConversion"/>
  </si>
  <si>
    <t>0154134</t>
    <phoneticPr fontId="3" type="noConversion"/>
  </si>
  <si>
    <t>0154136</t>
    <phoneticPr fontId="3" type="noConversion"/>
  </si>
  <si>
    <t>0154137</t>
    <phoneticPr fontId="3" type="noConversion"/>
  </si>
  <si>
    <t>0154139</t>
    <phoneticPr fontId="3" type="noConversion"/>
  </si>
  <si>
    <t>0154248</t>
    <phoneticPr fontId="3" type="noConversion"/>
  </si>
  <si>
    <t>0154249</t>
    <phoneticPr fontId="3" type="noConversion"/>
  </si>
  <si>
    <t>0154250</t>
    <phoneticPr fontId="3" type="noConversion"/>
  </si>
  <si>
    <t>0154151</t>
    <phoneticPr fontId="3" type="noConversion"/>
  </si>
  <si>
    <t>0154152</t>
    <phoneticPr fontId="3" type="noConversion"/>
  </si>
  <si>
    <t>0154153</t>
    <phoneticPr fontId="3" type="noConversion"/>
  </si>
  <si>
    <t>0154154</t>
    <phoneticPr fontId="3" type="noConversion"/>
  </si>
  <si>
    <t>0154155</t>
    <phoneticPr fontId="3" type="noConversion"/>
  </si>
  <si>
    <t>0154156</t>
    <phoneticPr fontId="3" type="noConversion"/>
  </si>
  <si>
    <t>0154157</t>
    <phoneticPr fontId="3" type="noConversion"/>
  </si>
  <si>
    <t>0154158</t>
    <phoneticPr fontId="3" type="noConversion"/>
  </si>
  <si>
    <t>0154160</t>
    <phoneticPr fontId="3" type="noConversion"/>
  </si>
  <si>
    <t>0814109</t>
    <phoneticPr fontId="3" type="noConversion"/>
  </si>
  <si>
    <t>0814110</t>
    <phoneticPr fontId="3" type="noConversion"/>
  </si>
  <si>
    <t>0814111</t>
    <phoneticPr fontId="3" type="noConversion"/>
  </si>
  <si>
    <t>0814114</t>
    <phoneticPr fontId="3" type="noConversion"/>
  </si>
  <si>
    <t>0814115</t>
    <phoneticPr fontId="3" type="noConversion"/>
  </si>
  <si>
    <t>0814120</t>
    <phoneticPr fontId="3" type="noConversion"/>
  </si>
  <si>
    <t>0814121</t>
    <phoneticPr fontId="3" type="noConversion"/>
  </si>
  <si>
    <t>0814122</t>
    <phoneticPr fontId="3" type="noConversion"/>
  </si>
  <si>
    <t>0814125</t>
    <phoneticPr fontId="3" type="noConversion"/>
  </si>
  <si>
    <t>顺义刷卡建行</t>
    <phoneticPr fontId="3" type="noConversion"/>
  </si>
  <si>
    <t>刘宝珍</t>
    <phoneticPr fontId="3" type="noConversion"/>
  </si>
  <si>
    <r>
      <rPr>
        <sz val="10"/>
        <rFont val="宋体"/>
        <family val="3"/>
        <charset val="134"/>
      </rPr>
      <t>常规暑校两门（心理学概论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英语文学与写作</t>
    </r>
    <r>
      <rPr>
        <sz val="10"/>
        <rFont val="Segoe UI"/>
        <family val="3"/>
        <charset val="134"/>
      </rPr>
      <t>11</t>
    </r>
    <r>
      <rPr>
        <sz val="10"/>
        <rFont val="宋体"/>
        <family val="3"/>
        <charset val="134"/>
      </rPr>
      <t>：</t>
    </r>
    <r>
      <rPr>
        <sz val="10"/>
        <rFont val="Segoe UI"/>
        <family val="3"/>
        <charset val="134"/>
      </rPr>
      <t>00-13</t>
    </r>
    <r>
      <rPr>
        <sz val="10"/>
        <rFont val="宋体"/>
        <family val="3"/>
        <charset val="134"/>
      </rPr>
      <t>：</t>
    </r>
    <r>
      <rPr>
        <sz val="10"/>
        <rFont val="Segoe UI"/>
        <family val="3"/>
        <charset val="134"/>
      </rPr>
      <t>00</t>
    </r>
    <r>
      <rPr>
        <sz val="10"/>
        <rFont val="宋体"/>
        <family val="3"/>
        <charset val="134"/>
      </rPr>
      <t>）</t>
    </r>
    <phoneticPr fontId="3" type="noConversion"/>
  </si>
  <si>
    <t>暑校</t>
    <phoneticPr fontId="3" type="noConversion"/>
  </si>
  <si>
    <t>刷卡Y</t>
    <phoneticPr fontId="3" type="noConversion"/>
  </si>
  <si>
    <t>张菊</t>
    <phoneticPr fontId="3" type="noConversion"/>
  </si>
  <si>
    <t>0154104</t>
    <phoneticPr fontId="3" type="noConversion"/>
  </si>
  <si>
    <t>2019年常春藤国际暑期学校协议</t>
    <phoneticPr fontId="3" type="noConversion"/>
  </si>
  <si>
    <t>上海携程宏睿国际旅行社有限公司</t>
  </si>
  <si>
    <t xml:space="preserve">1001014819000001515	</t>
  </si>
  <si>
    <t>Audrey Chiu</t>
    <phoneticPr fontId="3" type="noConversion"/>
  </si>
  <si>
    <t>ACT VIP 8H</t>
    <phoneticPr fontId="3" type="noConversion"/>
  </si>
  <si>
    <t xml:space="preserve">ACT </t>
    <phoneticPr fontId="3" type="noConversion"/>
  </si>
  <si>
    <t>VT</t>
    <phoneticPr fontId="3" type="noConversion"/>
  </si>
  <si>
    <t>顺义微信</t>
    <phoneticPr fontId="3" type="noConversion"/>
  </si>
  <si>
    <t>付然</t>
    <phoneticPr fontId="3" type="noConversion"/>
  </si>
  <si>
    <t>利美祺</t>
  </si>
  <si>
    <t xml:space="preserve">6217880100000185188	</t>
  </si>
  <si>
    <t>Mika暑期sat学费</t>
  </si>
  <si>
    <t>Mika</t>
    <phoneticPr fontId="3" type="noConversion"/>
  </si>
  <si>
    <r>
      <t>SAT</t>
    </r>
    <r>
      <rPr>
        <sz val="10"/>
        <rFont val="宋体"/>
        <family val="3"/>
        <charset val="134"/>
      </rPr>
      <t>暑假班</t>
    </r>
    <r>
      <rPr>
        <sz val="10"/>
        <rFont val="Segoe UI"/>
        <family val="3"/>
        <charset val="134"/>
      </rPr>
      <t>7.1-7.19</t>
    </r>
    <r>
      <rPr>
        <sz val="10"/>
        <rFont val="宋体"/>
        <family val="3"/>
        <charset val="134"/>
      </rPr>
      <t>（</t>
    </r>
    <r>
      <rPr>
        <sz val="10"/>
        <rFont val="Segoe UI"/>
        <family val="3"/>
        <charset val="134"/>
      </rPr>
      <t>VT</t>
    </r>
    <r>
      <rPr>
        <sz val="10"/>
        <rFont val="宋体"/>
        <family val="3"/>
        <charset val="134"/>
      </rPr>
      <t>校区</t>
    </r>
    <r>
      <rPr>
        <sz val="10"/>
        <rFont val="Segoe UI"/>
        <family val="3"/>
        <charset val="134"/>
      </rPr>
      <t xml:space="preserve"> 36</t>
    </r>
    <r>
      <rPr>
        <sz val="10"/>
        <rFont val="宋体"/>
        <family val="3"/>
        <charset val="134"/>
      </rPr>
      <t>小时）</t>
    </r>
    <r>
      <rPr>
        <sz val="10"/>
        <rFont val="Segoe UI"/>
        <family val="3"/>
        <charset val="134"/>
      </rPr>
      <t>+SAT</t>
    </r>
    <phoneticPr fontId="3" type="noConversion"/>
  </si>
  <si>
    <t>SAT</t>
    <phoneticPr fontId="3" type="noConversion"/>
  </si>
  <si>
    <t>建国门</t>
    <phoneticPr fontId="3" type="noConversion"/>
  </si>
  <si>
    <t>转公户</t>
    <phoneticPr fontId="3" type="noConversion"/>
  </si>
  <si>
    <t>张莉</t>
    <phoneticPr fontId="3" type="noConversion"/>
  </si>
  <si>
    <t>李昊霆</t>
    <phoneticPr fontId="3" type="noConversion"/>
  </si>
  <si>
    <r>
      <t>AP</t>
    </r>
    <r>
      <rPr>
        <sz val="10"/>
        <rFont val="宋体"/>
        <family val="3"/>
        <charset val="134"/>
      </rPr>
      <t>冲分一对一</t>
    </r>
    <r>
      <rPr>
        <sz val="10"/>
        <rFont val="Segoe UI"/>
        <family val="3"/>
        <charset val="134"/>
      </rPr>
      <t>3</t>
    </r>
    <r>
      <rPr>
        <sz val="10"/>
        <rFont val="宋体"/>
        <family val="3"/>
        <charset val="134"/>
      </rPr>
      <t>小时</t>
    </r>
    <phoneticPr fontId="3" type="noConversion"/>
  </si>
  <si>
    <t>AP</t>
    <phoneticPr fontId="3" type="noConversion"/>
  </si>
  <si>
    <t>建国门</t>
    <phoneticPr fontId="3" type="noConversion"/>
  </si>
  <si>
    <t>张庆儒</t>
    <phoneticPr fontId="3" type="noConversion"/>
  </si>
  <si>
    <t>薛小康</t>
    <phoneticPr fontId="3" type="noConversion"/>
  </si>
  <si>
    <r>
      <t>AP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2</t>
    </r>
    <r>
      <rPr>
        <sz val="10"/>
        <rFont val="宋体"/>
        <family val="3"/>
        <charset val="134"/>
      </rPr>
      <t>小时</t>
    </r>
    <phoneticPr fontId="3" type="noConversion"/>
  </si>
  <si>
    <t>白若也</t>
    <phoneticPr fontId="3" type="noConversion"/>
  </si>
  <si>
    <t>胥星羽</t>
    <phoneticPr fontId="3" type="noConversion"/>
  </si>
  <si>
    <r>
      <rPr>
        <sz val="10"/>
        <rFont val="宋体"/>
        <family val="3"/>
        <charset val="134"/>
      </rPr>
      <t>北京暑校三门：美国历史，英语文学与写作，公共演讲</t>
    </r>
    <r>
      <rPr>
        <sz val="10"/>
        <rFont val="Segoe UI"/>
        <family val="3"/>
        <charset val="134"/>
      </rPr>
      <t>(</t>
    </r>
    <r>
      <rPr>
        <sz val="10"/>
        <rFont val="宋体"/>
        <family val="3"/>
        <charset val="134"/>
      </rPr>
      <t>含辩论）</t>
    </r>
    <phoneticPr fontId="3" type="noConversion"/>
  </si>
  <si>
    <t>暑校</t>
    <phoneticPr fontId="3" type="noConversion"/>
  </si>
  <si>
    <t>VT</t>
    <phoneticPr fontId="3" type="noConversion"/>
  </si>
  <si>
    <t>付然</t>
    <phoneticPr fontId="3" type="noConversion"/>
  </si>
  <si>
    <t>何业琛</t>
    <phoneticPr fontId="3" type="noConversion"/>
  </si>
  <si>
    <r>
      <t>Alevel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40H</t>
    </r>
    <phoneticPr fontId="3" type="noConversion"/>
  </si>
  <si>
    <t>Alevel</t>
    <phoneticPr fontId="3" type="noConversion"/>
  </si>
  <si>
    <t>广州</t>
    <phoneticPr fontId="3" type="noConversion"/>
  </si>
  <si>
    <t>广州刷卡</t>
    <phoneticPr fontId="3" type="noConversion"/>
  </si>
  <si>
    <t>向红梅</t>
    <phoneticPr fontId="3" type="noConversion"/>
  </si>
  <si>
    <t xml:space="preserve"> Ryan You</t>
    <phoneticPr fontId="3" type="noConversion"/>
  </si>
  <si>
    <t>SAT VIP 8H+ SAT Group 76H</t>
    <phoneticPr fontId="3" type="noConversion"/>
  </si>
  <si>
    <t>SAT</t>
    <phoneticPr fontId="3" type="noConversion"/>
  </si>
  <si>
    <t>顺义刷卡建行</t>
    <phoneticPr fontId="3" type="noConversion"/>
  </si>
  <si>
    <t>Kevin Zhou</t>
    <phoneticPr fontId="3" type="noConversion"/>
  </si>
  <si>
    <r>
      <t>Book club 8H+</t>
    </r>
    <r>
      <rPr>
        <sz val="10"/>
        <rFont val="宋体"/>
        <family val="3"/>
        <charset val="134"/>
      </rPr>
      <t>写作小班</t>
    </r>
    <r>
      <rPr>
        <sz val="10"/>
        <rFont val="Segoe UI"/>
        <family val="3"/>
        <charset val="134"/>
      </rPr>
      <t xml:space="preserve"> 12H</t>
    </r>
    <phoneticPr fontId="3" type="noConversion"/>
  </si>
  <si>
    <t>Book club+写作</t>
    <phoneticPr fontId="3" type="noConversion"/>
  </si>
  <si>
    <t>刘丽萍</t>
    <phoneticPr fontId="3" type="noConversion"/>
  </si>
  <si>
    <t>0118310</t>
    <phoneticPr fontId="3" type="noConversion"/>
  </si>
  <si>
    <t xml:space="preserve">谭林睿 </t>
    <phoneticPr fontId="3" type="noConversion"/>
  </si>
  <si>
    <r>
      <rPr>
        <sz val="10"/>
        <rFont val="宋体"/>
        <family val="3"/>
        <charset val="134"/>
      </rPr>
      <t>北京</t>
    </r>
    <r>
      <rPr>
        <sz val="10"/>
        <rFont val="Segoe UI"/>
        <family val="3"/>
        <charset val="134"/>
      </rPr>
      <t>SAT</t>
    </r>
    <r>
      <rPr>
        <sz val="10"/>
        <rFont val="宋体"/>
        <family val="3"/>
        <charset val="134"/>
      </rPr>
      <t>强化班（</t>
    </r>
    <r>
      <rPr>
        <sz val="10"/>
        <rFont val="Segoe UI"/>
        <family val="3"/>
        <charset val="134"/>
      </rPr>
      <t>7.15-8.8</t>
    </r>
    <r>
      <rPr>
        <sz val="10"/>
        <rFont val="宋体"/>
        <family val="3"/>
        <charset val="134"/>
      </rPr>
      <t>建国门下午时段）</t>
    </r>
    <phoneticPr fontId="3" type="noConversion"/>
  </si>
  <si>
    <t>广州转公户</t>
    <phoneticPr fontId="3" type="noConversion"/>
  </si>
  <si>
    <t>苏振宇</t>
    <phoneticPr fontId="3" type="noConversion"/>
  </si>
  <si>
    <t>对公贷款利息支付</t>
  </si>
  <si>
    <t>闫跃升</t>
  </si>
  <si>
    <t xml:space="preserve">6214830156953399	</t>
  </si>
  <si>
    <t>闫楷卓学费</t>
  </si>
  <si>
    <t>拉卡拉支付股份有限公司</t>
  </si>
  <si>
    <t xml:space="preserve">210401324	</t>
  </si>
  <si>
    <t>0422手续费177.00</t>
  </si>
  <si>
    <t>林子颐</t>
    <phoneticPr fontId="3" type="noConversion"/>
  </si>
  <si>
    <r>
      <t>44</t>
    </r>
    <r>
      <rPr>
        <sz val="10"/>
        <rFont val="宋体"/>
        <family val="3"/>
        <charset val="134"/>
      </rPr>
      <t>小时托福＋</t>
    </r>
    <r>
      <rPr>
        <sz val="10"/>
        <rFont val="Segoe UI"/>
        <family val="3"/>
        <charset val="134"/>
      </rPr>
      <t>SAT</t>
    </r>
    <r>
      <rPr>
        <sz val="10"/>
        <rFont val="宋体"/>
        <family val="3"/>
        <charset val="134"/>
      </rPr>
      <t>＋</t>
    </r>
    <r>
      <rPr>
        <sz val="10"/>
        <rFont val="Segoe UI"/>
        <family val="3"/>
        <charset val="134"/>
      </rPr>
      <t>SAT2</t>
    </r>
    <r>
      <rPr>
        <sz val="10"/>
        <rFont val="宋体"/>
        <family val="3"/>
        <charset val="134"/>
      </rPr>
      <t>一对一</t>
    </r>
    <phoneticPr fontId="3" type="noConversion"/>
  </si>
  <si>
    <t>SAT</t>
    <phoneticPr fontId="3" type="noConversion"/>
  </si>
  <si>
    <t>银网</t>
    <phoneticPr fontId="3" type="noConversion"/>
  </si>
  <si>
    <t>转公户</t>
    <phoneticPr fontId="3" type="noConversion"/>
  </si>
  <si>
    <t>陈思竺</t>
    <phoneticPr fontId="3" type="noConversion"/>
  </si>
  <si>
    <t>刘珊珊</t>
    <phoneticPr fontId="3" type="noConversion"/>
  </si>
  <si>
    <r>
      <rPr>
        <sz val="10"/>
        <rFont val="宋体"/>
        <family val="3"/>
        <charset val="134"/>
      </rPr>
      <t>暑校两门＋</t>
    </r>
    <r>
      <rPr>
        <sz val="10"/>
        <rFont val="Segoe UI"/>
        <family val="3"/>
        <charset val="134"/>
      </rPr>
      <t>16</t>
    </r>
    <r>
      <rPr>
        <sz val="10"/>
        <rFont val="宋体"/>
        <family val="3"/>
        <charset val="134"/>
      </rPr>
      <t>小时托福冲分一对一</t>
    </r>
    <phoneticPr fontId="3" type="noConversion"/>
  </si>
  <si>
    <t>暑校+托福</t>
    <phoneticPr fontId="3" type="noConversion"/>
  </si>
  <si>
    <t>李晓航</t>
    <phoneticPr fontId="3" type="noConversion"/>
  </si>
  <si>
    <r>
      <t>SAT2</t>
    </r>
    <r>
      <rPr>
        <sz val="10"/>
        <rFont val="宋体"/>
        <family val="3"/>
        <charset val="134"/>
      </rPr>
      <t>物理一对一</t>
    </r>
    <r>
      <rPr>
        <sz val="10"/>
        <rFont val="Segoe UI"/>
        <family val="3"/>
        <charset val="134"/>
      </rPr>
      <t>6</t>
    </r>
    <r>
      <rPr>
        <sz val="10"/>
        <rFont val="宋体"/>
        <family val="3"/>
        <charset val="134"/>
      </rPr>
      <t>小时</t>
    </r>
    <phoneticPr fontId="3" type="noConversion"/>
  </si>
  <si>
    <t>线上销售</t>
    <phoneticPr fontId="3" type="noConversion"/>
  </si>
  <si>
    <t>线下微信</t>
    <phoneticPr fontId="3" type="noConversion"/>
  </si>
  <si>
    <t>张菊</t>
    <phoneticPr fontId="3" type="noConversion"/>
  </si>
  <si>
    <t>闫宇威</t>
    <phoneticPr fontId="3" type="noConversion"/>
  </si>
  <si>
    <r>
      <rPr>
        <sz val="10"/>
        <rFont val="宋体"/>
        <family val="3"/>
        <charset val="134"/>
      </rPr>
      <t>雅思口语一对一</t>
    </r>
    <r>
      <rPr>
        <sz val="10"/>
        <rFont val="Segoe UI"/>
        <family val="3"/>
        <charset val="134"/>
      </rPr>
      <t>2</t>
    </r>
    <r>
      <rPr>
        <sz val="10"/>
        <rFont val="宋体"/>
        <family val="3"/>
        <charset val="134"/>
      </rPr>
      <t>小时</t>
    </r>
    <phoneticPr fontId="3" type="noConversion"/>
  </si>
  <si>
    <t>雅思</t>
    <phoneticPr fontId="3" type="noConversion"/>
  </si>
  <si>
    <t>微信+转公户</t>
    <phoneticPr fontId="3" type="noConversion"/>
  </si>
  <si>
    <t>王彦蓉</t>
    <phoneticPr fontId="3" type="noConversion"/>
  </si>
  <si>
    <t>Fraser</t>
    <phoneticPr fontId="3" type="noConversion"/>
  </si>
  <si>
    <t>SAT VIP 2H</t>
    <phoneticPr fontId="3" type="noConversion"/>
  </si>
  <si>
    <t>VT</t>
    <phoneticPr fontId="3" type="noConversion"/>
  </si>
  <si>
    <t>Kan Yuan</t>
    <phoneticPr fontId="3" type="noConversion"/>
  </si>
  <si>
    <t>王盼盼</t>
    <phoneticPr fontId="3" type="noConversion"/>
  </si>
  <si>
    <t>Book Club 14H</t>
    <phoneticPr fontId="3" type="noConversion"/>
  </si>
  <si>
    <t>book club</t>
    <phoneticPr fontId="3" type="noConversion"/>
  </si>
  <si>
    <t>陈柏勋</t>
    <phoneticPr fontId="3" type="noConversion"/>
  </si>
  <si>
    <t>课程定金</t>
    <phoneticPr fontId="3" type="noConversion"/>
  </si>
  <si>
    <t>托福</t>
    <phoneticPr fontId="3" type="noConversion"/>
  </si>
  <si>
    <t>广州</t>
    <phoneticPr fontId="3" type="noConversion"/>
  </si>
  <si>
    <t>广州刷卡</t>
    <phoneticPr fontId="3" type="noConversion"/>
  </si>
  <si>
    <t>William Shen</t>
    <phoneticPr fontId="3" type="noConversion"/>
  </si>
  <si>
    <t>SAT VIP 14H</t>
    <phoneticPr fontId="3" type="noConversion"/>
  </si>
  <si>
    <t>SAT</t>
    <phoneticPr fontId="3" type="noConversion"/>
  </si>
  <si>
    <t>VT</t>
    <phoneticPr fontId="3" type="noConversion"/>
  </si>
  <si>
    <t>顺义刷卡建行</t>
    <phoneticPr fontId="3" type="noConversion"/>
  </si>
  <si>
    <t>Fraser</t>
    <phoneticPr fontId="3" type="noConversion"/>
  </si>
  <si>
    <t>SAT VIP 5H</t>
    <phoneticPr fontId="3" type="noConversion"/>
  </si>
  <si>
    <t xml:space="preserve"> Ryan Xiao</t>
    <phoneticPr fontId="3" type="noConversion"/>
  </si>
  <si>
    <t xml:space="preserve"> SAT Group 4H</t>
    <phoneticPr fontId="3" type="noConversion"/>
  </si>
  <si>
    <t xml:space="preserve"> SAT</t>
    <phoneticPr fontId="3" type="noConversion"/>
  </si>
  <si>
    <t>顺义微信</t>
    <phoneticPr fontId="3" type="noConversion"/>
  </si>
  <si>
    <t>范丽娜</t>
    <phoneticPr fontId="3" type="noConversion"/>
  </si>
  <si>
    <t>王紫润</t>
    <phoneticPr fontId="3" type="noConversion"/>
  </si>
  <si>
    <t>高端留学申请（满十万优学卡活动）</t>
    <phoneticPr fontId="3" type="noConversion"/>
  </si>
  <si>
    <t>高端留学</t>
    <phoneticPr fontId="3" type="noConversion"/>
  </si>
  <si>
    <t>银网</t>
    <phoneticPr fontId="3" type="noConversion"/>
  </si>
  <si>
    <t>王彦蓉</t>
    <phoneticPr fontId="3" type="noConversion"/>
  </si>
  <si>
    <t>沈鹏宇</t>
  </si>
  <si>
    <t xml:space="preserve">6214860118280045	</t>
  </si>
  <si>
    <t>课时费</t>
  </si>
  <si>
    <t>上海指道教育科技有限公司</t>
  </si>
  <si>
    <t xml:space="preserve">121918791910901	</t>
  </si>
  <si>
    <t>广告费</t>
  </si>
  <si>
    <t>阿里云计算有限公司</t>
  </si>
  <si>
    <t xml:space="preserve">571905493610702014567752	</t>
  </si>
  <si>
    <t>郭子强</t>
    <phoneticPr fontId="3" type="noConversion"/>
  </si>
  <si>
    <t>留学咨询服务协议</t>
    <phoneticPr fontId="3" type="noConversion"/>
  </si>
  <si>
    <t>陆晋宏</t>
    <phoneticPr fontId="3" type="noConversion"/>
  </si>
  <si>
    <t>旌睿教育返佣</t>
    <phoneticPr fontId="3" type="noConversion"/>
  </si>
  <si>
    <t>返佣</t>
    <phoneticPr fontId="3" type="noConversion"/>
  </si>
  <si>
    <t>广州</t>
    <phoneticPr fontId="3" type="noConversion"/>
  </si>
  <si>
    <t>广州转公户</t>
    <phoneticPr fontId="3" type="noConversion"/>
  </si>
  <si>
    <t>王唯隽</t>
    <phoneticPr fontId="3" type="noConversion"/>
  </si>
  <si>
    <t>廊坊市银沐纸塑制品有限公司</t>
  </si>
  <si>
    <t xml:space="preserve">5350120100000920403	</t>
  </si>
  <si>
    <t>北京弘成合泰商贸有限公司</t>
  </si>
  <si>
    <t xml:space="preserve">110929363410801	</t>
  </si>
  <si>
    <t>北京尚益商贸有限公司</t>
  </si>
  <si>
    <t xml:space="preserve">110921814910301	</t>
  </si>
  <si>
    <t>桶装水</t>
  </si>
  <si>
    <t>花草树木（北京）园林绿化工程有限公司</t>
  </si>
  <si>
    <t xml:space="preserve">91080078801000000250	</t>
  </si>
  <si>
    <t>绿植维护费</t>
  </si>
  <si>
    <t>印刷海报、裱字画费用</t>
    <phoneticPr fontId="3" type="noConversion"/>
  </si>
  <si>
    <t>打印机维修费</t>
    <phoneticPr fontId="3" type="noConversion"/>
  </si>
  <si>
    <t>杨美婷</t>
    <phoneticPr fontId="3" type="noConversion"/>
  </si>
  <si>
    <r>
      <rPr>
        <sz val="10"/>
        <rFont val="宋体"/>
        <family val="3"/>
        <charset val="134"/>
      </rPr>
      <t>暑校常规课程两门（英语文学与写作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公共演讲）</t>
    </r>
    <phoneticPr fontId="3" type="noConversion"/>
  </si>
  <si>
    <t>暑校</t>
    <phoneticPr fontId="3" type="noConversion"/>
  </si>
  <si>
    <t>建国门</t>
    <phoneticPr fontId="3" type="noConversion"/>
  </si>
  <si>
    <t>白若也</t>
    <phoneticPr fontId="3" type="noConversion"/>
  </si>
  <si>
    <t>北京永庄京泰物业管理有限公司</t>
  </si>
  <si>
    <t xml:space="preserve">110060738018010000435	</t>
  </si>
  <si>
    <t>房租、物业费及电费</t>
  </si>
  <si>
    <t>李晓航</t>
    <phoneticPr fontId="3" type="noConversion"/>
  </si>
  <si>
    <r>
      <rPr>
        <sz val="10"/>
        <rFont val="宋体"/>
        <family val="3"/>
        <charset val="134"/>
      </rPr>
      <t>托福一对一</t>
    </r>
    <r>
      <rPr>
        <sz val="10"/>
        <rFont val="Segoe UI"/>
        <family val="3"/>
        <charset val="134"/>
      </rPr>
      <t>22</t>
    </r>
    <r>
      <rPr>
        <sz val="10"/>
        <rFont val="宋体"/>
        <family val="3"/>
        <charset val="134"/>
      </rPr>
      <t>小时</t>
    </r>
    <phoneticPr fontId="3" type="noConversion"/>
  </si>
  <si>
    <t>托福</t>
    <phoneticPr fontId="3" type="noConversion"/>
  </si>
  <si>
    <t>银网</t>
    <phoneticPr fontId="3" type="noConversion"/>
  </si>
  <si>
    <t>王彦蓉</t>
    <phoneticPr fontId="3" type="noConversion"/>
  </si>
  <si>
    <t>李一帆</t>
    <phoneticPr fontId="3" type="noConversion"/>
  </si>
  <si>
    <r>
      <rPr>
        <sz val="10"/>
        <rFont val="宋体"/>
        <family val="3"/>
        <charset val="134"/>
      </rPr>
      <t>暑校常规课程两门</t>
    </r>
    <r>
      <rPr>
        <sz val="10"/>
        <rFont val="Segoe UI"/>
        <family val="3"/>
        <charset val="134"/>
      </rPr>
      <t xml:space="preserve"> </t>
    </r>
    <r>
      <rPr>
        <sz val="10"/>
        <rFont val="宋体"/>
        <family val="3"/>
        <charset val="134"/>
      </rPr>
      <t>上海（英语文学与写作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计算机科学概论）</t>
    </r>
    <phoneticPr fontId="3" type="noConversion"/>
  </si>
  <si>
    <t>于希璞</t>
    <phoneticPr fontId="3" type="noConversion"/>
  </si>
  <si>
    <r>
      <rPr>
        <sz val="10"/>
        <rFont val="宋体"/>
        <family val="3"/>
        <charset val="134"/>
      </rPr>
      <t>托福听力一对一</t>
    </r>
    <r>
      <rPr>
        <sz val="10"/>
        <rFont val="Segoe UI"/>
        <family val="3"/>
        <charset val="134"/>
      </rPr>
      <t>2</t>
    </r>
    <r>
      <rPr>
        <sz val="10"/>
        <rFont val="宋体"/>
        <family val="3"/>
        <charset val="134"/>
      </rPr>
      <t>小时</t>
    </r>
    <phoneticPr fontId="3" type="noConversion"/>
  </si>
  <si>
    <t>托福</t>
    <phoneticPr fontId="3" type="noConversion"/>
  </si>
  <si>
    <t>张菊</t>
    <phoneticPr fontId="3" type="noConversion"/>
  </si>
  <si>
    <t>贾宗霖</t>
    <phoneticPr fontId="3" type="noConversion"/>
  </si>
  <si>
    <t>考团</t>
    <phoneticPr fontId="3" type="noConversion"/>
  </si>
  <si>
    <t>考团洛杉矶行程（早鸟价）</t>
    <phoneticPr fontId="3" type="noConversion"/>
  </si>
  <si>
    <t>广州</t>
    <phoneticPr fontId="3" type="noConversion"/>
  </si>
  <si>
    <t>广州转公户</t>
    <phoneticPr fontId="3" type="noConversion"/>
  </si>
  <si>
    <t>苏振宇</t>
    <phoneticPr fontId="3" type="noConversion"/>
  </si>
  <si>
    <r>
      <rPr>
        <sz val="10"/>
        <color rgb="FFFF0000"/>
        <rFont val="宋体"/>
        <family val="3"/>
        <charset val="134"/>
      </rPr>
      <t>暑校多人团报（创意阅读与写作</t>
    </r>
    <r>
      <rPr>
        <sz val="10"/>
        <color rgb="FFFF0000"/>
        <rFont val="Segoe UI"/>
        <family val="3"/>
        <charset val="134"/>
      </rPr>
      <t>+</t>
    </r>
    <r>
      <rPr>
        <sz val="10"/>
        <color rgb="FFFF0000"/>
        <rFont val="宋体"/>
        <family val="3"/>
        <charset val="134"/>
      </rPr>
      <t>商业管理与沟通）</t>
    </r>
    <phoneticPr fontId="3" type="noConversion"/>
  </si>
  <si>
    <t>刷卡支付宝</t>
    <phoneticPr fontId="3" type="noConversion"/>
  </si>
  <si>
    <t>手续费千分之五</t>
    <phoneticPr fontId="3" type="noConversion"/>
  </si>
  <si>
    <t>0426手续费132.50</t>
  </si>
  <si>
    <t>蒙景霖</t>
    <phoneticPr fontId="3" type="noConversion"/>
  </si>
  <si>
    <r>
      <rPr>
        <sz val="10"/>
        <rFont val="宋体"/>
        <family val="3"/>
        <charset val="134"/>
      </rPr>
      <t>托福一对一</t>
    </r>
    <r>
      <rPr>
        <sz val="10"/>
        <rFont val="Segoe UI"/>
        <family val="3"/>
        <charset val="134"/>
      </rPr>
      <t>2</t>
    </r>
    <r>
      <rPr>
        <sz val="10"/>
        <rFont val="宋体"/>
        <family val="3"/>
        <charset val="134"/>
      </rPr>
      <t>小时</t>
    </r>
    <phoneticPr fontId="3" type="noConversion"/>
  </si>
  <si>
    <t>托福</t>
    <phoneticPr fontId="3" type="noConversion"/>
  </si>
  <si>
    <t>广州</t>
    <phoneticPr fontId="3" type="noConversion"/>
  </si>
  <si>
    <t>广州微信</t>
    <phoneticPr fontId="3" type="noConversion"/>
  </si>
  <si>
    <t>陈子媚</t>
    <phoneticPr fontId="3" type="noConversion"/>
  </si>
  <si>
    <t>0154161</t>
    <phoneticPr fontId="3" type="noConversion"/>
  </si>
  <si>
    <t>0154162</t>
    <phoneticPr fontId="3" type="noConversion"/>
  </si>
  <si>
    <t>0154163</t>
    <phoneticPr fontId="3" type="noConversion"/>
  </si>
  <si>
    <t>0733490</t>
    <phoneticPr fontId="3" type="noConversion"/>
  </si>
  <si>
    <t>0154105</t>
    <phoneticPr fontId="3" type="noConversion"/>
  </si>
  <si>
    <t>0154106</t>
    <phoneticPr fontId="3" type="noConversion"/>
  </si>
  <si>
    <t>0154107</t>
    <phoneticPr fontId="3" type="noConversion"/>
  </si>
  <si>
    <t>0154108</t>
    <phoneticPr fontId="3" type="noConversion"/>
  </si>
  <si>
    <t>0154141</t>
    <phoneticPr fontId="3" type="noConversion"/>
  </si>
  <si>
    <t>0154142</t>
    <phoneticPr fontId="3" type="noConversion"/>
  </si>
  <si>
    <t>0154143</t>
    <phoneticPr fontId="3" type="noConversion"/>
  </si>
  <si>
    <t>0154144</t>
    <phoneticPr fontId="3" type="noConversion"/>
  </si>
  <si>
    <t>0154145</t>
    <phoneticPr fontId="3" type="noConversion"/>
  </si>
  <si>
    <t>0154146</t>
    <phoneticPr fontId="3" type="noConversion"/>
  </si>
  <si>
    <t>麦雅岚</t>
    <phoneticPr fontId="3" type="noConversion"/>
  </si>
  <si>
    <r>
      <rPr>
        <sz val="10"/>
        <rFont val="宋体"/>
        <family val="3"/>
        <charset val="134"/>
      </rPr>
      <t>托福一对一</t>
    </r>
    <r>
      <rPr>
        <sz val="10"/>
        <rFont val="Segoe UI"/>
        <family val="3"/>
        <charset val="134"/>
      </rPr>
      <t>36</t>
    </r>
    <r>
      <rPr>
        <sz val="10"/>
        <rFont val="宋体"/>
        <family val="3"/>
        <charset val="134"/>
      </rPr>
      <t>小时</t>
    </r>
    <phoneticPr fontId="3" type="noConversion"/>
  </si>
  <si>
    <t>河北德正融通软件科技有限公司</t>
    <phoneticPr fontId="3" type="noConversion"/>
  </si>
  <si>
    <t>考试课程服务协议</t>
    <phoneticPr fontId="3" type="noConversion"/>
  </si>
  <si>
    <t>合计</t>
    <phoneticPr fontId="3" type="noConversion"/>
  </si>
  <si>
    <t>验算</t>
    <phoneticPr fontId="3" type="noConversion"/>
  </si>
  <si>
    <t>刘珈函</t>
    <phoneticPr fontId="3" type="noConversion"/>
  </si>
  <si>
    <t>留学</t>
  </si>
  <si>
    <t>托福班课</t>
  </si>
  <si>
    <t>托福班课</t>
    <phoneticPr fontId="3" type="noConversion"/>
  </si>
  <si>
    <t>托福一对一</t>
  </si>
  <si>
    <t>托福一对一</t>
    <phoneticPr fontId="3" type="noConversion"/>
  </si>
  <si>
    <t>AP一对一</t>
    <phoneticPr fontId="3" type="noConversion"/>
  </si>
  <si>
    <t>优学卡</t>
  </si>
  <si>
    <t>SAT一对一</t>
  </si>
  <si>
    <t>SAT一对一</t>
    <phoneticPr fontId="3" type="noConversion"/>
  </si>
  <si>
    <t>SAT班课</t>
  </si>
  <si>
    <t>SAT班课</t>
    <phoneticPr fontId="3" type="noConversion"/>
  </si>
  <si>
    <t>刷题班</t>
    <phoneticPr fontId="3" type="noConversion"/>
  </si>
  <si>
    <t>SSAT一对一</t>
    <phoneticPr fontId="3" type="noConversion"/>
  </si>
  <si>
    <t>定金</t>
    <phoneticPr fontId="3" type="noConversion"/>
  </si>
  <si>
    <t>SAT2一对一</t>
    <phoneticPr fontId="3" type="noConversion"/>
  </si>
  <si>
    <t>SSAT班课</t>
    <phoneticPr fontId="3" type="noConversion"/>
  </si>
  <si>
    <t>ACT一对一</t>
    <phoneticPr fontId="3" type="noConversion"/>
  </si>
  <si>
    <t>写作</t>
    <phoneticPr fontId="3" type="noConversion"/>
  </si>
  <si>
    <t>雅思一对一</t>
    <phoneticPr fontId="3" type="noConversion"/>
  </si>
  <si>
    <t>行标签</t>
  </si>
  <si>
    <t>(空白)</t>
  </si>
  <si>
    <t>总计</t>
  </si>
  <si>
    <t>列标签</t>
  </si>
  <si>
    <t>筛选</t>
    <phoneticPr fontId="3" type="noConversion"/>
  </si>
  <si>
    <t>李睿琛</t>
  </si>
  <si>
    <t>李睿琛</t>
    <phoneticPr fontId="3" type="noConversion"/>
  </si>
  <si>
    <r>
      <rPr>
        <sz val="10"/>
        <rFont val="宋体"/>
        <family val="3"/>
        <charset val="134"/>
      </rPr>
      <t>托福一对一</t>
    </r>
    <r>
      <rPr>
        <sz val="10"/>
        <rFont val="Segoe UI"/>
        <family val="3"/>
        <charset val="134"/>
      </rPr>
      <t>64</t>
    </r>
    <r>
      <rPr>
        <sz val="10"/>
        <rFont val="宋体"/>
        <family val="3"/>
        <charset val="134"/>
      </rPr>
      <t>小时</t>
    </r>
    <phoneticPr fontId="3" type="noConversion"/>
  </si>
  <si>
    <t>托福一对一</t>
    <phoneticPr fontId="3" type="noConversion"/>
  </si>
  <si>
    <t>广州</t>
    <phoneticPr fontId="3" type="noConversion"/>
  </si>
  <si>
    <t>广州刷卡</t>
    <phoneticPr fontId="3" type="noConversion"/>
  </si>
  <si>
    <t>向红梅</t>
    <phoneticPr fontId="3" type="noConversion"/>
  </si>
  <si>
    <t>刘姿麟</t>
  </si>
  <si>
    <t>刘姿麟</t>
    <phoneticPr fontId="3" type="noConversion"/>
  </si>
  <si>
    <r>
      <rPr>
        <sz val="10"/>
        <rFont val="宋体"/>
        <family val="3"/>
        <charset val="134"/>
      </rPr>
      <t>托福托管一对一</t>
    </r>
    <r>
      <rPr>
        <sz val="10"/>
        <rFont val="Segoe UI"/>
        <family val="3"/>
        <charset val="134"/>
      </rPr>
      <t>8</t>
    </r>
    <r>
      <rPr>
        <sz val="10"/>
        <rFont val="宋体"/>
        <family val="3"/>
        <charset val="134"/>
      </rPr>
      <t>小时</t>
    </r>
    <phoneticPr fontId="3" type="noConversion"/>
  </si>
  <si>
    <t>建国门</t>
    <phoneticPr fontId="3" type="noConversion"/>
  </si>
  <si>
    <t>张庆儒</t>
    <phoneticPr fontId="3" type="noConversion"/>
  </si>
  <si>
    <t>Eric Zhang</t>
  </si>
  <si>
    <t>Eric Zhang</t>
    <phoneticPr fontId="3" type="noConversion"/>
  </si>
  <si>
    <r>
      <t>IB English</t>
    </r>
    <r>
      <rPr>
        <sz val="10"/>
        <rFont val="宋体"/>
        <family val="3"/>
        <charset val="134"/>
      </rPr>
      <t>小班课</t>
    </r>
    <r>
      <rPr>
        <sz val="10"/>
        <rFont val="Segoe UI"/>
        <family val="3"/>
        <charset val="134"/>
      </rPr>
      <t>16H</t>
    </r>
    <phoneticPr fontId="3" type="noConversion"/>
  </si>
  <si>
    <t xml:space="preserve">IB </t>
  </si>
  <si>
    <t xml:space="preserve">IB </t>
    <phoneticPr fontId="3" type="noConversion"/>
  </si>
  <si>
    <t>VT</t>
    <phoneticPr fontId="3" type="noConversion"/>
  </si>
  <si>
    <t>顺义微信</t>
  </si>
  <si>
    <t>顺义微信</t>
    <phoneticPr fontId="3" type="noConversion"/>
  </si>
  <si>
    <t>付然</t>
    <phoneticPr fontId="3" type="noConversion"/>
  </si>
  <si>
    <t>张洪瑞</t>
  </si>
  <si>
    <t>张洪瑞</t>
    <phoneticPr fontId="3" type="noConversion"/>
  </si>
  <si>
    <t>艺术作品集部分费用</t>
  </si>
  <si>
    <t>艺术作品集部分费用</t>
    <phoneticPr fontId="3" type="noConversion"/>
  </si>
  <si>
    <t>艺术作品集</t>
  </si>
  <si>
    <t>艺术作品集</t>
    <phoneticPr fontId="3" type="noConversion"/>
  </si>
  <si>
    <t>线上销售</t>
  </si>
  <si>
    <t>建行刷卡</t>
  </si>
  <si>
    <t>王慧芹</t>
    <phoneticPr fontId="3" type="noConversion"/>
  </si>
  <si>
    <t>合计</t>
    <phoneticPr fontId="3" type="noConversion"/>
  </si>
  <si>
    <t>验算</t>
    <phoneticPr fontId="3" type="noConversion"/>
  </si>
  <si>
    <t>资金状况表-现金日记账 2019.4</t>
  </si>
  <si>
    <t>托福一对一64小时</t>
  </si>
  <si>
    <t>托福托管一对一8小时</t>
  </si>
  <si>
    <t>IB English小班课16H</t>
  </si>
  <si>
    <t>李俊宏</t>
  </si>
  <si>
    <t>李俊宏</t>
    <phoneticPr fontId="3" type="noConversion"/>
  </si>
  <si>
    <t>上海暑校两门</t>
  </si>
  <si>
    <t>上海暑校两门</t>
    <phoneticPr fontId="3" type="noConversion"/>
  </si>
  <si>
    <t>暑校</t>
    <phoneticPr fontId="3" type="noConversion"/>
  </si>
  <si>
    <t>上海</t>
  </si>
  <si>
    <t>上海</t>
    <phoneticPr fontId="3" type="noConversion"/>
  </si>
  <si>
    <t>上海聚合收单</t>
  </si>
  <si>
    <t>金京</t>
    <phoneticPr fontId="3" type="noConversion"/>
  </si>
  <si>
    <t>林语衡</t>
  </si>
  <si>
    <t>林语衡</t>
    <phoneticPr fontId="3" type="noConversion"/>
  </si>
  <si>
    <r>
      <t>2019</t>
    </r>
    <r>
      <rPr>
        <sz val="10"/>
        <rFont val="宋体"/>
        <family val="3"/>
        <charset val="134"/>
      </rPr>
      <t>年暑校经济学博弈论</t>
    </r>
    <r>
      <rPr>
        <sz val="10"/>
        <rFont val="Segoe UI"/>
        <family val="3"/>
        <charset val="134"/>
      </rPr>
      <t>research+</t>
    </r>
    <r>
      <rPr>
        <sz val="10"/>
        <rFont val="宋体"/>
        <family val="3"/>
        <charset val="134"/>
      </rPr>
      <t>暑校</t>
    </r>
    <r>
      <rPr>
        <sz val="10"/>
        <rFont val="Segoe UI"/>
        <family val="3"/>
        <charset val="134"/>
      </rPr>
      <t>2</t>
    </r>
    <r>
      <rPr>
        <sz val="10"/>
        <rFont val="宋体"/>
        <family val="3"/>
        <charset val="134"/>
      </rPr>
      <t>门（商业管理与沟通</t>
    </r>
    <r>
      <rPr>
        <sz val="10"/>
        <rFont val="Segoe UI"/>
        <family val="3"/>
        <charset val="134"/>
      </rPr>
      <t>+</t>
    </r>
    <r>
      <rPr>
        <sz val="10"/>
        <rFont val="宋体"/>
        <family val="3"/>
        <charset val="134"/>
      </rPr>
      <t>美国历史）尾款</t>
    </r>
    <phoneticPr fontId="3" type="noConversion"/>
  </si>
  <si>
    <t>暑校</t>
    <phoneticPr fontId="3" type="noConversion"/>
  </si>
  <si>
    <t>建国门</t>
    <phoneticPr fontId="3" type="noConversion"/>
  </si>
  <si>
    <t>白若也</t>
    <phoneticPr fontId="3" type="noConversion"/>
  </si>
  <si>
    <t>2019年暑校经济学博弈论research+暑校2门（商业管理与沟通+美国历史）尾款</t>
  </si>
  <si>
    <t>0154164</t>
    <phoneticPr fontId="3" type="noConversion"/>
  </si>
  <si>
    <t>ACT一对一</t>
  </si>
  <si>
    <t>Alevel</t>
  </si>
  <si>
    <t>AMC</t>
  </si>
  <si>
    <t>AP一对一</t>
  </si>
  <si>
    <t>Book club</t>
  </si>
  <si>
    <t>GPA Math</t>
  </si>
  <si>
    <t>SAT2一对一</t>
  </si>
  <si>
    <t>SSAT班课</t>
  </si>
  <si>
    <t>SSAT一对一</t>
  </si>
  <si>
    <t>vip plus</t>
  </si>
  <si>
    <t>VIP research</t>
  </si>
  <si>
    <t>定金</t>
  </si>
  <si>
    <t>返佣</t>
  </si>
  <si>
    <t>考团</t>
  </si>
  <si>
    <t>刷题班</t>
  </si>
  <si>
    <t>写作</t>
  </si>
  <si>
    <t>写作课</t>
  </si>
  <si>
    <t>雅思一对一</t>
  </si>
  <si>
    <t>艺术课</t>
  </si>
  <si>
    <t>Life coach</t>
  </si>
  <si>
    <t>2019年常春藤国际暑期学校协议</t>
    <phoneticPr fontId="3" type="noConversion"/>
  </si>
  <si>
    <t>贾寄澜</t>
  </si>
  <si>
    <t>贾寄澜</t>
    <phoneticPr fontId="3" type="noConversion"/>
  </si>
  <si>
    <r>
      <rPr>
        <sz val="10"/>
        <rFont val="宋体"/>
        <family val="3"/>
        <charset val="134"/>
      </rPr>
      <t>托福课程定金</t>
    </r>
    <r>
      <rPr>
        <sz val="10"/>
        <rFont val="Segoe UI"/>
        <family val="3"/>
        <charset val="134"/>
      </rPr>
      <t>(</t>
    </r>
    <r>
      <rPr>
        <sz val="10"/>
        <rFont val="宋体"/>
        <family val="3"/>
        <charset val="134"/>
      </rPr>
      <t>目前是托福基础，看情况启动托福冲分课</t>
    </r>
    <r>
      <rPr>
        <sz val="10"/>
        <rFont val="Segoe UI"/>
        <family val="3"/>
        <charset val="134"/>
      </rPr>
      <t>)</t>
    </r>
    <phoneticPr fontId="3" type="noConversion"/>
  </si>
  <si>
    <t>托福</t>
    <phoneticPr fontId="3" type="noConversion"/>
  </si>
  <si>
    <t>托福定金</t>
  </si>
  <si>
    <t>托福定金</t>
    <phoneticPr fontId="3" type="noConversion"/>
  </si>
  <si>
    <t>银网</t>
  </si>
  <si>
    <t>银网</t>
    <phoneticPr fontId="3" type="noConversion"/>
  </si>
  <si>
    <t>王彦蓉</t>
    <phoneticPr fontId="3" type="noConversion"/>
  </si>
  <si>
    <t>李嘉丽</t>
  </si>
  <si>
    <t>李嘉丽</t>
    <phoneticPr fontId="3" type="noConversion"/>
  </si>
  <si>
    <r>
      <t>SAT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40</t>
    </r>
    <r>
      <rPr>
        <sz val="10"/>
        <rFont val="宋体"/>
        <family val="3"/>
        <charset val="134"/>
      </rPr>
      <t>小时</t>
    </r>
    <r>
      <rPr>
        <sz val="10"/>
        <rFont val="Segoe UI"/>
        <family val="3"/>
        <charset val="134"/>
      </rPr>
      <t>+SAT</t>
    </r>
    <r>
      <rPr>
        <sz val="10"/>
        <rFont val="宋体"/>
        <family val="3"/>
        <charset val="134"/>
      </rPr>
      <t>冲分班</t>
    </r>
    <r>
      <rPr>
        <sz val="10"/>
        <rFont val="Segoe UI"/>
        <family val="3"/>
        <charset val="134"/>
      </rPr>
      <t>7.18-8.17</t>
    </r>
    <phoneticPr fontId="3" type="noConversion"/>
  </si>
  <si>
    <t>SAT</t>
    <phoneticPr fontId="3" type="noConversion"/>
  </si>
  <si>
    <t>建国门</t>
    <phoneticPr fontId="3" type="noConversion"/>
  </si>
  <si>
    <t>刷卡J</t>
  </si>
  <si>
    <t>刷卡J</t>
    <phoneticPr fontId="3" type="noConversion"/>
  </si>
  <si>
    <t>张莉</t>
    <phoneticPr fontId="3" type="noConversion"/>
  </si>
  <si>
    <t>0733491</t>
    <phoneticPr fontId="3" type="noConversion"/>
  </si>
  <si>
    <t>郭子强</t>
  </si>
  <si>
    <t>郭子强</t>
    <phoneticPr fontId="3" type="noConversion"/>
  </si>
  <si>
    <t>转公户</t>
  </si>
  <si>
    <t>转公户</t>
    <phoneticPr fontId="3" type="noConversion"/>
  </si>
  <si>
    <t>留学部分费用</t>
  </si>
  <si>
    <t>留学部分费用</t>
    <phoneticPr fontId="3" type="noConversion"/>
  </si>
  <si>
    <t>留学</t>
    <phoneticPr fontId="3" type="noConversion"/>
  </si>
  <si>
    <t>刘珊珊</t>
    <phoneticPr fontId="3" type="noConversion"/>
  </si>
  <si>
    <t>0154147</t>
    <phoneticPr fontId="3" type="noConversion"/>
  </si>
  <si>
    <t>红联已交家长</t>
    <phoneticPr fontId="3" type="noConversion"/>
  </si>
  <si>
    <t>托福课程定金(目前是托福基础，看情况启动托福冲分课)</t>
  </si>
  <si>
    <t>SAT一对一40小时+SAT冲分班7.18-8.17</t>
  </si>
  <si>
    <t>吴思伦</t>
  </si>
  <si>
    <t>吴思伦</t>
    <phoneticPr fontId="3" type="noConversion"/>
  </si>
  <si>
    <r>
      <rPr>
        <sz val="10"/>
        <rFont val="宋体"/>
        <family val="3"/>
        <charset val="134"/>
      </rPr>
      <t>托福冲</t>
    </r>
    <r>
      <rPr>
        <sz val="10"/>
        <rFont val="Segoe UI"/>
        <family val="3"/>
        <charset val="134"/>
      </rPr>
      <t>100</t>
    </r>
    <r>
      <rPr>
        <sz val="10"/>
        <rFont val="宋体"/>
        <family val="3"/>
        <charset val="134"/>
      </rPr>
      <t>分班（</t>
    </r>
    <r>
      <rPr>
        <sz val="10"/>
        <rFont val="Segoe UI"/>
        <family val="3"/>
        <charset val="134"/>
      </rPr>
      <t>80</t>
    </r>
    <r>
      <rPr>
        <sz val="10"/>
        <rFont val="宋体"/>
        <family val="3"/>
        <charset val="134"/>
      </rPr>
      <t>小时）</t>
    </r>
    <phoneticPr fontId="3" type="noConversion"/>
  </si>
  <si>
    <r>
      <rPr>
        <sz val="10"/>
        <rFont val="宋体"/>
        <family val="3"/>
        <charset val="134"/>
      </rPr>
      <t>北京暑校：</t>
    </r>
    <r>
      <rPr>
        <sz val="10"/>
        <rFont val="Segoe UI"/>
        <family val="3"/>
        <charset val="134"/>
      </rPr>
      <t>14</t>
    </r>
    <r>
      <rPr>
        <sz val="10"/>
        <rFont val="宋体"/>
        <family val="3"/>
        <charset val="134"/>
      </rPr>
      <t>：</t>
    </r>
    <r>
      <rPr>
        <sz val="10"/>
        <rFont val="Segoe UI"/>
        <family val="3"/>
        <charset val="134"/>
      </rPr>
      <t>20</t>
    </r>
    <r>
      <rPr>
        <sz val="10"/>
        <rFont val="宋体"/>
        <family val="3"/>
        <charset val="134"/>
      </rPr>
      <t>电影制作（第一时间段）、</t>
    </r>
    <r>
      <rPr>
        <sz val="10"/>
        <rFont val="Segoe UI"/>
        <family val="3"/>
        <charset val="134"/>
      </rPr>
      <t>16</t>
    </r>
    <r>
      <rPr>
        <sz val="10"/>
        <rFont val="宋体"/>
        <family val="3"/>
        <charset val="134"/>
      </rPr>
      <t>：</t>
    </r>
    <r>
      <rPr>
        <sz val="10"/>
        <rFont val="Segoe UI"/>
        <family val="3"/>
        <charset val="134"/>
      </rPr>
      <t>30</t>
    </r>
    <r>
      <rPr>
        <sz val="10"/>
        <rFont val="宋体"/>
        <family val="3"/>
        <charset val="134"/>
      </rPr>
      <t>公共演讲</t>
    </r>
    <phoneticPr fontId="3" type="noConversion"/>
  </si>
  <si>
    <t>暑校</t>
    <phoneticPr fontId="3" type="noConversion"/>
  </si>
  <si>
    <t>托福冲100分班（80小时）</t>
  </si>
  <si>
    <t>北京暑校：14：20电影制作（第一时间段）、16：30公共演讲</t>
  </si>
  <si>
    <r>
      <t>SAT</t>
    </r>
    <r>
      <rPr>
        <sz val="10"/>
        <rFont val="宋体"/>
        <family val="3"/>
        <charset val="134"/>
      </rPr>
      <t>一对一</t>
    </r>
    <r>
      <rPr>
        <sz val="10"/>
        <rFont val="Segoe UI"/>
        <family val="3"/>
        <charset val="134"/>
      </rPr>
      <t>40</t>
    </r>
    <r>
      <rPr>
        <sz val="10"/>
        <rFont val="宋体"/>
        <family val="3"/>
        <charset val="134"/>
      </rPr>
      <t>小时</t>
    </r>
    <r>
      <rPr>
        <sz val="10"/>
        <rFont val="Segoe UI"/>
        <family val="3"/>
        <charset val="134"/>
      </rPr>
      <t>42240</t>
    </r>
    <r>
      <rPr>
        <sz val="10"/>
        <rFont val="宋体"/>
        <family val="3"/>
        <charset val="134"/>
      </rPr>
      <t>元</t>
    </r>
    <r>
      <rPr>
        <sz val="10"/>
        <rFont val="Segoe UI"/>
        <family val="3"/>
        <charset val="134"/>
      </rPr>
      <t>+SAT</t>
    </r>
    <r>
      <rPr>
        <sz val="10"/>
        <rFont val="宋体"/>
        <family val="3"/>
        <charset val="134"/>
      </rPr>
      <t>冲分班</t>
    </r>
    <r>
      <rPr>
        <sz val="10"/>
        <rFont val="Segoe UI"/>
        <family val="3"/>
        <charset val="134"/>
      </rPr>
      <t>7.18-8.17 33264</t>
    </r>
    <r>
      <rPr>
        <sz val="10"/>
        <rFont val="宋体"/>
        <family val="3"/>
        <charset val="134"/>
      </rPr>
      <t>元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</si>
</sst>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yyyy&quot;年&quot;m&quot;月&quot;d&quot;日&quot;;@"/>
    <numFmt numFmtId="177" formatCode="0.00_ "/>
    <numFmt numFmtId="178" formatCode="[$-F800]dddd\,\ mmmm\ dd\,\ yyyy"/>
    <numFmt numFmtId="179" formatCode="#,##0.00_ "/>
    <numFmt numFmtId="180" formatCode="#,##0.00_);[Red]\(#,##0.00\)"/>
  </numFmts>
  <fonts count="2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  <font>
      <sz val="11"/>
      <name val="宋体"/>
      <family val="3"/>
      <charset val="134"/>
    </font>
    <font>
      <sz val="10"/>
      <name val="Segoe UI"/>
      <family val="3"/>
      <charset val="134"/>
    </font>
    <font>
      <sz val="10"/>
      <name val="等线"/>
      <family val="2"/>
      <scheme val="minor"/>
    </font>
    <font>
      <sz val="10"/>
      <name val="Segoe UI"/>
      <family val="2"/>
    </font>
    <font>
      <sz val="10"/>
      <color rgb="FFFF0000"/>
      <name val="等线"/>
      <family val="2"/>
      <scheme val="minor"/>
    </font>
    <font>
      <sz val="10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191F25"/>
      <name val="宋体"/>
      <family val="3"/>
      <charset val="134"/>
    </font>
    <font>
      <sz val="11"/>
      <color rgb="FFFA7D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9"/>
      <color rgb="FF191F25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FF0000"/>
      <name val="Segoe UI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</cellStyleXfs>
  <cellXfs count="148">
    <xf numFmtId="0" fontId="0" fillId="0" borderId="0" xfId="0"/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Border="1"/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179" fontId="16" fillId="0" borderId="2" xfId="0" applyNumberFormat="1" applyFont="1" applyBorder="1" applyAlignment="1">
      <alignment wrapText="1"/>
    </xf>
    <xf numFmtId="176" fontId="0" fillId="0" borderId="2" xfId="0" applyNumberFormat="1" applyBorder="1"/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176" fontId="18" fillId="0" borderId="2" xfId="0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179" fontId="18" fillId="0" borderId="2" xfId="0" applyNumberFormat="1" applyFont="1" applyBorder="1" applyAlignment="1">
      <alignment horizontal="center" vertical="center"/>
    </xf>
    <xf numFmtId="180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/>
    <xf numFmtId="176" fontId="19" fillId="0" borderId="2" xfId="0" applyNumberFormat="1" applyFont="1" applyBorder="1" applyAlignment="1">
      <alignment horizontal="center" vertical="center" wrapText="1"/>
    </xf>
    <xf numFmtId="179" fontId="19" fillId="0" borderId="2" xfId="0" applyNumberFormat="1" applyFont="1" applyBorder="1" applyAlignment="1">
      <alignment horizontal="right" vertical="center"/>
    </xf>
    <xf numFmtId="180" fontId="18" fillId="0" borderId="2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 wrapText="1"/>
    </xf>
    <xf numFmtId="180" fontId="20" fillId="0" borderId="2" xfId="0" applyNumberFormat="1" applyFont="1" applyBorder="1" applyAlignment="1">
      <alignment vertical="center"/>
    </xf>
    <xf numFmtId="0" fontId="20" fillId="0" borderId="2" xfId="0" applyFont="1" applyBorder="1"/>
    <xf numFmtId="0" fontId="20" fillId="0" borderId="2" xfId="0" applyFont="1" applyBorder="1" applyAlignment="1">
      <alignment wrapText="1"/>
    </xf>
    <xf numFmtId="0" fontId="21" fillId="0" borderId="0" xfId="0" applyFont="1"/>
    <xf numFmtId="176" fontId="20" fillId="0" borderId="2" xfId="0" applyNumberFormat="1" applyFont="1" applyBorder="1" applyAlignment="1">
      <alignment wrapText="1"/>
    </xf>
    <xf numFmtId="176" fontId="0" fillId="0" borderId="2" xfId="0" applyNumberFormat="1" applyBorder="1" applyAlignment="1">
      <alignment wrapText="1"/>
    </xf>
    <xf numFmtId="177" fontId="1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1" fillId="0" borderId="0" xfId="0" applyFont="1" applyAlignment="1">
      <alignment horizontal="center"/>
    </xf>
    <xf numFmtId="177" fontId="6" fillId="0" borderId="2" xfId="0" applyNumberFormat="1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0" xfId="0" applyFont="1"/>
    <xf numFmtId="176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80" fontId="20" fillId="2" borderId="2" xfId="0" applyNumberFormat="1" applyFont="1" applyFill="1" applyBorder="1" applyAlignment="1">
      <alignment vertical="center"/>
    </xf>
    <xf numFmtId="176" fontId="0" fillId="0" borderId="0" xfId="0" applyNumberFormat="1"/>
    <xf numFmtId="0" fontId="0" fillId="0" borderId="0" xfId="0" applyAlignment="1">
      <alignment wrapText="1"/>
    </xf>
    <xf numFmtId="4" fontId="0" fillId="0" borderId="2" xfId="0" applyNumberFormat="1" applyBorder="1"/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7" fontId="5" fillId="0" borderId="2" xfId="1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177" fontId="23" fillId="0" borderId="2" xfId="2" applyNumberFormat="1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176" fontId="0" fillId="0" borderId="2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wrapText="1"/>
    </xf>
    <xf numFmtId="176" fontId="0" fillId="2" borderId="2" xfId="0" applyNumberFormat="1" applyFill="1" applyBorder="1"/>
    <xf numFmtId="180" fontId="20" fillId="0" borderId="2" xfId="0" applyNumberFormat="1" applyFont="1" applyFill="1" applyBorder="1" applyAlignment="1">
      <alignment vertical="center"/>
    </xf>
    <xf numFmtId="0" fontId="24" fillId="2" borderId="0" xfId="0" applyFont="1" applyFill="1" applyAlignment="1">
      <alignment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/>
    <xf numFmtId="49" fontId="14" fillId="2" borderId="2" xfId="0" applyNumberFormat="1" applyFont="1" applyFill="1" applyBorder="1"/>
    <xf numFmtId="0" fontId="0" fillId="2" borderId="0" xfId="0" applyFill="1"/>
    <xf numFmtId="49" fontId="5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76" fontId="0" fillId="0" borderId="2" xfId="0" applyNumberFormat="1" applyFill="1" applyBorder="1" applyAlignment="1">
      <alignment wrapText="1"/>
    </xf>
    <xf numFmtId="177" fontId="0" fillId="0" borderId="2" xfId="0" applyNumberFormat="1" applyBorder="1"/>
    <xf numFmtId="177" fontId="25" fillId="0" borderId="2" xfId="0" applyNumberFormat="1" applyFont="1" applyBorder="1"/>
    <xf numFmtId="177" fontId="25" fillId="3" borderId="2" xfId="0" applyNumberFormat="1" applyFont="1" applyFill="1" applyBorder="1"/>
    <xf numFmtId="177" fontId="26" fillId="0" borderId="2" xfId="0" applyNumberFormat="1" applyFont="1" applyBorder="1" applyAlignment="1">
      <alignment horizontal="center" vertical="center" wrapText="1"/>
    </xf>
    <xf numFmtId="177" fontId="5" fillId="4" borderId="2" xfId="0" applyNumberFormat="1" applyFont="1" applyFill="1" applyBorder="1" applyAlignment="1">
      <alignment horizontal="center" vertical="center" wrapText="1"/>
    </xf>
    <xf numFmtId="177" fontId="10" fillId="4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6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176" fontId="5" fillId="5" borderId="2" xfId="0" applyNumberFormat="1" applyFont="1" applyFill="1" applyBorder="1" applyAlignment="1">
      <alignment horizontal="center" vertical="center"/>
    </xf>
    <xf numFmtId="177" fontId="5" fillId="5" borderId="2" xfId="0" applyNumberFormat="1" applyFont="1" applyFill="1" applyBorder="1" applyAlignment="1">
      <alignment horizontal="center" vertical="center" wrapText="1"/>
    </xf>
    <xf numFmtId="177" fontId="10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/>
    <xf numFmtId="43" fontId="5" fillId="0" borderId="2" xfId="1" applyFont="1" applyBorder="1" applyAlignment="1">
      <alignment horizontal="center" vertical="center" wrapText="1"/>
    </xf>
    <xf numFmtId="43" fontId="15" fillId="0" borderId="2" xfId="0" applyNumberFormat="1" applyFont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43" fontId="14" fillId="6" borderId="3" xfId="0" applyNumberFormat="1" applyFont="1" applyFill="1" applyBorder="1" applyAlignment="1">
      <alignment horizontal="center"/>
    </xf>
    <xf numFmtId="0" fontId="7" fillId="0" borderId="2" xfId="0" applyFont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43" fontId="14" fillId="0" borderId="3" xfId="0" applyNumberFormat="1" applyFont="1" applyBorder="1" applyAlignment="1">
      <alignment horizontal="center"/>
    </xf>
    <xf numFmtId="178" fontId="5" fillId="7" borderId="2" xfId="0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0" fillId="4" borderId="2" xfId="0" applyFill="1" applyBorder="1"/>
    <xf numFmtId="176" fontId="6" fillId="5" borderId="2" xfId="0" applyNumberFormat="1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176" fontId="5" fillId="6" borderId="2" xfId="0" applyNumberFormat="1" applyFont="1" applyFill="1" applyBorder="1" applyAlignment="1">
      <alignment horizontal="center" vertical="center"/>
    </xf>
    <xf numFmtId="177" fontId="5" fillId="6" borderId="2" xfId="0" applyNumberFormat="1" applyFont="1" applyFill="1" applyBorder="1" applyAlignment="1">
      <alignment horizontal="center" vertical="center" wrapText="1"/>
    </xf>
    <xf numFmtId="177" fontId="10" fillId="6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9" fontId="17" fillId="0" borderId="3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177" fontId="25" fillId="3" borderId="3" xfId="0" applyNumberFormat="1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177" fontId="5" fillId="0" borderId="8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77" fontId="6" fillId="0" borderId="9" xfId="0" applyNumberFormat="1" applyFont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链接单元格" xfId="2" builtinId="2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3584.377165162034" createdVersion="6" refreshedVersion="6" minRefreshableVersion="3" recordCount="151" xr:uid="{486535B4-6167-44D1-BBC1-8A716160E713}">
  <cacheSource type="worksheet">
    <worksheetSource ref="A2:H153" sheet="现金日报-孙"/>
  </cacheSource>
  <cacheFields count="8">
    <cacheField name="日期" numFmtId="176">
      <sharedItems containsNonDate="0" containsDate="1" containsString="0" containsBlank="1" minDate="2019-04-01T00:00:00" maxDate="2019-04-29T00:00:00" count="29"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m/>
      </sharedItems>
    </cacheField>
    <cacheField name="学员姓名" numFmtId="0">
      <sharedItems containsBlank="1"/>
    </cacheField>
    <cacheField name="具体内容" numFmtId="0">
      <sharedItems containsBlank="1"/>
    </cacheField>
    <cacheField name="课程类别" numFmtId="177">
      <sharedItems containsBlank="1" count="33">
        <s v="优学卡"/>
        <s v="托福班课"/>
        <s v="托福一对一"/>
        <s v="AP一对一"/>
        <s v="暑校"/>
        <s v="vip plus"/>
        <s v="SAT一对一"/>
        <s v="留学"/>
        <s v="SAT班课"/>
        <s v="刷题班"/>
        <s v="Life coach"/>
        <s v="艺术课"/>
        <s v="考团"/>
        <s v="Book club"/>
        <s v="AMC"/>
        <s v="SSAT一对一"/>
        <s v="VIP research"/>
        <s v="定金"/>
        <s v="SAT2一对一"/>
        <s v="写作课"/>
        <s v="GPA Math"/>
        <s v="SSAT班课"/>
        <s v="ACT一对一"/>
        <s v="Alevel"/>
        <s v="写作"/>
        <s v="雅思一对一"/>
        <s v="返佣"/>
        <s v="IB "/>
        <s v="艺术作品集"/>
        <s v="托福定金"/>
        <s v="SAT"/>
        <s v="托福"/>
        <m/>
      </sharedItems>
    </cacheField>
    <cacheField name="校区" numFmtId="0">
      <sharedItems containsBlank="1"/>
    </cacheField>
    <cacheField name="交款方式" numFmtId="0">
      <sharedItems containsBlank="1"/>
    </cacheField>
    <cacheField name="筛选" numFmtId="0">
      <sharedItems containsBlank="1"/>
    </cacheField>
    <cacheField name="合计" numFmtId="43">
      <sharedItems containsSemiMixedTypes="0" containsString="0" containsNumber="1" containsInteger="1" minValue="0" maxValue="2533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1">
  <r>
    <x v="0"/>
    <s v="田亚航"/>
    <s v="优学卡补款"/>
    <x v="0"/>
    <s v="望京"/>
    <s v="线下微信"/>
    <s v="优学卡"/>
    <n v="20000"/>
  </r>
  <r>
    <x v="0"/>
    <s v="周蓉"/>
    <s v="托福冲80分班52小时"/>
    <x v="1"/>
    <s v="建国门"/>
    <s v="转公户"/>
    <s v="托福班课"/>
    <n v="18200"/>
  </r>
  <r>
    <x v="0"/>
    <s v="李泽清"/>
    <s v="托福写作冲分非托管一对一6小时"/>
    <x v="2"/>
    <s v="线上销售"/>
    <s v="线下微信"/>
    <s v="托福一对一"/>
    <n v="6000"/>
  </r>
  <r>
    <x v="0"/>
    <s v="陈嘉悦"/>
    <s v="AP冲分一对一10小时"/>
    <x v="3"/>
    <s v="建国门"/>
    <s v="线下微信"/>
    <s v="其他"/>
    <n v="9500"/>
  </r>
  <r>
    <x v="1"/>
    <s v="Aaron Sun"/>
    <s v="优学卡5万送5000"/>
    <x v="0"/>
    <s v="VT"/>
    <s v="顺义转公户"/>
    <s v="优学卡"/>
    <n v="50000"/>
  </r>
  <r>
    <x v="1"/>
    <s v="薛佳驰"/>
    <s v="暑校三门学费"/>
    <x v="4"/>
    <s v="上海"/>
    <s v="上海聚合收单"/>
    <s v="暑校"/>
    <n v="26500"/>
  </r>
  <r>
    <x v="1"/>
    <s v="李文涵"/>
    <s v="暑校两门学费"/>
    <x v="4"/>
    <s v="上海"/>
    <s v="上海刷卡"/>
    <s v="暑校"/>
    <n v="23500"/>
  </r>
  <r>
    <x v="1"/>
    <s v="杨睿哲"/>
    <s v="常规暑校两门（8:50-10:50 计算机科学概论  14:20-16:20心理学概论 英语文学与写作"/>
    <x v="4"/>
    <s v="建国门"/>
    <s v="线下微信"/>
    <s v="暑校"/>
    <n v="34500"/>
  </r>
  <r>
    <x v="1"/>
    <s v="吴利亚"/>
    <s v="vip-plus打包课程"/>
    <x v="5"/>
    <s v="银网"/>
    <s v="转公户"/>
    <s v="其他"/>
    <n v="13000"/>
  </r>
  <r>
    <x v="1"/>
    <s v="戴雪莹"/>
    <s v="TOEFL一对一6小时"/>
    <x v="2"/>
    <s v="建国门"/>
    <s v="线下微信"/>
    <s v="托福一对一"/>
    <n v="5280"/>
  </r>
  <r>
    <x v="1"/>
    <s v="骆俊中"/>
    <s v="暑校两门学费"/>
    <x v="4"/>
    <s v="上海"/>
    <s v="上海刷卡"/>
    <s v="暑校"/>
    <n v="23500"/>
  </r>
  <r>
    <x v="1"/>
    <s v="刘天馨"/>
    <s v="基础一对一40小时、课程定金"/>
    <x v="2"/>
    <s v="建国门"/>
    <s v="转公户"/>
    <s v="托福一对一"/>
    <n v="20000"/>
  </r>
  <r>
    <x v="1"/>
    <s v="刘文宇"/>
    <s v="暑校多人团报（创意阅读与写作+商业管理与沟通）"/>
    <x v="4"/>
    <s v="线上销售"/>
    <s v="刷卡支付宝"/>
    <s v="暑校"/>
    <n v="26500"/>
  </r>
  <r>
    <x v="1"/>
    <s v="李泽阳"/>
    <s v="暑校多人团报  商业管理与沟通和心理学概论（认知科学与心理学）"/>
    <x v="4"/>
    <s v="银网"/>
    <s v="线下微信"/>
    <s v="暑校"/>
    <n v="26500"/>
  </r>
  <r>
    <x v="1"/>
    <s v="高梅津"/>
    <s v=" TOEFL一对一96小时"/>
    <x v="2"/>
    <s v="广州"/>
    <s v="转广州公户"/>
    <s v="托福一对一"/>
    <n v="76800"/>
  </r>
  <r>
    <x v="2"/>
    <s v="Joab Guo"/>
    <s v="优学卡5万送5500"/>
    <x v="0"/>
    <s v="VT"/>
    <s v="顺义转公户"/>
    <s v="优学卡"/>
    <n v="45200"/>
  </r>
  <r>
    <x v="2"/>
    <s v="陈安鹤"/>
    <s v="托福冲80分班"/>
    <x v="1"/>
    <s v="建国门"/>
    <s v="建行刷卡"/>
    <s v="托福班课"/>
    <n v="24640"/>
  </r>
  <r>
    <x v="2"/>
    <s v="张之行"/>
    <s v="暑校多人团报  创意阅读与写作和公共演讲（补差价）"/>
    <x v="4"/>
    <s v="建国门"/>
    <s v="线下微信"/>
    <s v="暑校"/>
    <n v="21500"/>
  </r>
  <r>
    <x v="3"/>
    <s v="Bill Zhang"/>
    <s v="优学卡5万送5500"/>
    <x v="0"/>
    <s v="VT"/>
    <s v="顺义转公户"/>
    <s v="优学卡"/>
    <n v="50000"/>
  </r>
  <r>
    <x v="3"/>
    <s v="易红瑾"/>
    <s v="VIP-Plus一个月服务"/>
    <x v="5"/>
    <s v="广州"/>
    <s v="广州微信"/>
    <s v="其他"/>
    <n v="1980"/>
  </r>
  <r>
    <x v="4"/>
    <s v="何鸿翔"/>
    <s v="SAT一对一18小时+定金池产品（400）"/>
    <x v="6"/>
    <s v="广州"/>
    <s v="转广州公户"/>
    <s v="SAT一对一"/>
    <n v="14800"/>
  </r>
  <r>
    <x v="4"/>
    <s v="宁永熙"/>
    <s v="SAT一对一写作课程8H"/>
    <x v="6"/>
    <s v="广州"/>
    <s v="广州微信"/>
    <s v="SAT一对一"/>
    <n v="6400"/>
  </r>
  <r>
    <x v="4"/>
    <s v="谭林睿 "/>
    <s v="北京暑校课程两门（8:50-10:50）创意阅读和写作+（11:00-13:00）商业管理与沟通"/>
    <x v="4"/>
    <s v="广州"/>
    <s v="广州刷卡"/>
    <s v="暑校"/>
    <n v="29500"/>
  </r>
  <r>
    <x v="4"/>
    <s v="黄慧新"/>
    <s v="北京暑校课程两门（8:50-10:50）创意阅读和写作+（11:00-13:00）商业管理与沟通"/>
    <x v="4"/>
    <s v="广州"/>
    <s v="广州刷卡"/>
    <s v="暑校"/>
    <n v="29500"/>
  </r>
  <r>
    <x v="4"/>
    <s v="Liam Green"/>
    <s v="SAT VIP 10H"/>
    <x v="6"/>
    <s v="VT"/>
    <s v="顺义微信"/>
    <s v="SAT一对一"/>
    <n v="12000"/>
  </r>
  <r>
    <x v="4"/>
    <s v="陈昭量"/>
    <s v="暑校多人团报  经济学博弈论第一时段＋公共演讲"/>
    <x v="4"/>
    <s v="银网"/>
    <s v="线下微信"/>
    <s v="暑校"/>
    <n v="26500"/>
  </r>
  <r>
    <x v="5"/>
    <s v="刘珈函"/>
    <s v="留学＋暑校两门＋考培"/>
    <x v="7"/>
    <s v="银网"/>
    <s v="转公户"/>
    <s v="留学"/>
    <n v="152600"/>
  </r>
  <r>
    <x v="5"/>
    <s v="刘珈函"/>
    <s v="留学＋暑校两门＋考培"/>
    <x v="4"/>
    <s v="银网"/>
    <s v="转公户"/>
    <s v="暑校"/>
    <n v="20650"/>
  </r>
  <r>
    <x v="5"/>
    <s v="刘珈函"/>
    <s v="留学＋暑校两门＋考培"/>
    <x v="3"/>
    <s v="银网"/>
    <s v="转公户"/>
    <s v="其他"/>
    <n v="35000"/>
  </r>
  <r>
    <x v="5"/>
    <s v="刘珈函"/>
    <s v="留学＋暑校两门＋考培"/>
    <x v="6"/>
    <s v="银网"/>
    <s v="转公户"/>
    <s v="SAT一对一"/>
    <n v="16800"/>
  </r>
  <r>
    <x v="5"/>
    <s v="刘珈函"/>
    <s v="留学＋暑校两门＋考培"/>
    <x v="2"/>
    <s v="银网"/>
    <s v="转公户"/>
    <s v="托福一对一"/>
    <n v="8400"/>
  </r>
  <r>
    <x v="5"/>
    <s v="刘珈函"/>
    <s v="留学＋暑校两门＋考培"/>
    <x v="8"/>
    <s v="银网"/>
    <s v="转公户"/>
    <s v="SAT班课"/>
    <n v="46060"/>
  </r>
  <r>
    <x v="5"/>
    <s v="刘珈函"/>
    <s v="留学＋暑校两门＋考培"/>
    <x v="9"/>
    <s v="银网"/>
    <s v="转公户"/>
    <s v="其他"/>
    <n v="4200"/>
  </r>
  <r>
    <x v="5"/>
    <s v="钟辉恩"/>
    <s v="暑校课程定金"/>
    <x v="4"/>
    <s v="广州"/>
    <s v="广州刷卡"/>
    <s v="暑校"/>
    <n v="5000"/>
  </r>
  <r>
    <x v="5"/>
    <s v="梁小康"/>
    <s v="暑校课程两门定金"/>
    <x v="4"/>
    <s v="广州"/>
    <s v="广州刷卡"/>
    <s v="暑校"/>
    <n v="29500"/>
  </r>
  <r>
    <x v="6"/>
    <s v="Karen Chen"/>
    <s v="SAT VIP 定金"/>
    <x v="6"/>
    <s v="VT"/>
    <s v="顺义转公户"/>
    <s v="SAT一对一"/>
    <n v="10000"/>
  </r>
  <r>
    <x v="6"/>
    <s v="蓝明颢"/>
    <s v="SAT暑期强化班课定金"/>
    <x v="8"/>
    <s v="线上销售"/>
    <s v="线下微信"/>
    <s v="SAT班课"/>
    <n v="5000"/>
  </r>
  <r>
    <x v="6"/>
    <s v="张佳桐"/>
    <s v="SAT强化班7.17-8.8 定金"/>
    <x v="8"/>
    <s v="建国门"/>
    <s v="线下微信"/>
    <s v="SAT班课"/>
    <n v="1000"/>
  </r>
  <r>
    <x v="6"/>
    <s v="郭子强"/>
    <s v="高端留学定金"/>
    <x v="7"/>
    <s v="银网"/>
    <s v="建行刷卡"/>
    <s v="留学"/>
    <n v="50000"/>
  </r>
  <r>
    <x v="6"/>
    <s v="廖蜜祺"/>
    <s v="托福冲分一对一8小时"/>
    <x v="2"/>
    <s v="建国门"/>
    <s v="转公户"/>
    <s v="托福一对一"/>
    <n v="8448"/>
  </r>
  <r>
    <x v="6"/>
    <s v="梁语潇"/>
    <s v=" 北京暑校课程两门（8:50-10:50）创意阅读和写作+（11:00-13:00）社会学概论"/>
    <x v="4"/>
    <s v="广州"/>
    <s v="广州刷卡"/>
    <s v="暑校"/>
    <n v="29500"/>
  </r>
  <r>
    <x v="6"/>
    <s v="梁语潇"/>
    <s v="北京SAT暑期强化班"/>
    <x v="8"/>
    <s v="广州"/>
    <s v="广州刷卡"/>
    <s v="SAT班课"/>
    <n v="25200"/>
  </r>
  <r>
    <x v="7"/>
    <s v="孙君骄"/>
    <s v="ap一对一6小时(部分费用置换)"/>
    <x v="3"/>
    <s v="银网"/>
    <s v="线下微信"/>
    <s v="其他"/>
    <n v="3780"/>
  </r>
  <r>
    <x v="7"/>
    <s v="梁小康"/>
    <s v="北京SAT暑期强化班"/>
    <x v="8"/>
    <s v="广州"/>
    <s v="广州转公户"/>
    <s v="SAT班课"/>
    <n v="25200"/>
  </r>
  <r>
    <x v="8"/>
    <s v="薛佳驰"/>
    <s v="Life coach两年学费尾款"/>
    <x v="10"/>
    <s v="上海"/>
    <s v="上海聚合收单"/>
    <s v="life coach"/>
    <n v="66800"/>
  </r>
  <r>
    <x v="8"/>
    <s v="肖友健"/>
    <s v="TOEFL一对一16H"/>
    <x v="2"/>
    <s v="广州"/>
    <s v="广州转账"/>
    <s v="托福一对一"/>
    <n v="12160"/>
  </r>
  <r>
    <x v="8"/>
    <s v="肖友康"/>
    <s v="SAT基础班课80H"/>
    <x v="8"/>
    <s v="广州"/>
    <s v="广州转账"/>
    <s v="SAT班课"/>
    <n v="26600"/>
  </r>
  <r>
    <x v="8"/>
    <s v=" Qiqi"/>
    <s v="艺术课1v1  11次"/>
    <x v="11"/>
    <s v="VT"/>
    <s v="顺义转公户"/>
    <s v="其他"/>
    <n v="23000"/>
  </r>
  <r>
    <x v="9"/>
    <s v="Micheal Chen"/>
    <s v="SAT VIP 8H "/>
    <x v="6"/>
    <s v="VT"/>
    <s v="顺义刷卡建行"/>
    <s v="SAT一对一"/>
    <n v="9600"/>
  </r>
  <r>
    <x v="9"/>
    <s v="张仪卿"/>
    <s v="考团洛杉矶行程（早鸟价）"/>
    <x v="12"/>
    <s v="广州"/>
    <s v="广州转公户"/>
    <s v="其他"/>
    <n v="17800"/>
  </r>
  <r>
    <x v="9"/>
    <s v="Bruce Zhang"/>
    <s v="留学服务费差价（部分费用由Ryan小美藤费用转给哥哥Bruce使用）"/>
    <x v="7"/>
    <s v="建国门"/>
    <s v="转公户"/>
    <s v="留学"/>
    <n v="253360"/>
  </r>
  <r>
    <x v="10"/>
    <s v="谢金宇"/>
    <s v="高端研究心理学方向＋46小时SAT冲分一对一"/>
    <x v="4"/>
    <s v="银网"/>
    <s v="转公户"/>
    <s v="暑校"/>
    <n v="52000"/>
  </r>
  <r>
    <x v="10"/>
    <s v="谢金宇"/>
    <s v="高端研究心理学方向＋46小时SAT冲分一对一"/>
    <x v="6"/>
    <s v="银网"/>
    <s v="转公户"/>
    <s v="SAT一对一"/>
    <n v="49680"/>
  </r>
  <r>
    <x v="10"/>
    <s v="徐诚伟"/>
    <s v="SAT VIP 8H"/>
    <x v="6"/>
    <s v="VT"/>
    <s v="顺义微信"/>
    <s v="SAT一对一"/>
    <n v="9120"/>
  </r>
  <r>
    <x v="10"/>
    <s v="Tan Jing Jiang"/>
    <s v=" Book club 0.5h"/>
    <x v="13"/>
    <s v="VT"/>
    <s v="顺义微信"/>
    <s v="其他"/>
    <n v="200"/>
  </r>
  <r>
    <x v="10"/>
    <s v="Ryan"/>
    <s v="Book club 15h"/>
    <x v="13"/>
    <s v="VT"/>
    <s v="顺义微信"/>
    <s v="其他"/>
    <n v="6000"/>
  </r>
  <r>
    <x v="10"/>
    <s v="王颐之"/>
    <s v="AMC课程定金"/>
    <x v="14"/>
    <s v="银网"/>
    <s v="线下微信"/>
    <s v="其他"/>
    <n v="5000"/>
  </r>
  <r>
    <x v="11"/>
    <s v="德吉洋臻"/>
    <s v="艺术作品集-插画、美本留学申请服务、SAT强化班80小时"/>
    <x v="4"/>
    <s v="建国门"/>
    <s v="转公户"/>
    <s v="暑校"/>
    <n v="60200"/>
  </r>
  <r>
    <x v="11"/>
    <s v="德吉洋臻"/>
    <s v="艺术作品集-插画、美本留学申请服务、SAT强化班80小时"/>
    <x v="7"/>
    <s v="建国门"/>
    <s v="转公户"/>
    <s v="留学"/>
    <n v="90000"/>
  </r>
  <r>
    <x v="11"/>
    <s v="德吉洋臻"/>
    <s v="艺术作品集-插画、美本留学申请服务、SAT强化班80小时"/>
    <x v="8"/>
    <s v="建国门"/>
    <s v="转公户"/>
    <s v="SAT班课"/>
    <n v="19600"/>
  </r>
  <r>
    <x v="11"/>
    <s v="张佳桐"/>
    <s v="SAT强化班7.17-8.8 （补差额）"/>
    <x v="8"/>
    <s v="建国门"/>
    <s v="转公户"/>
    <s v="SAT班课"/>
    <n v="23640"/>
  </r>
  <r>
    <x v="11"/>
    <s v="范玉英"/>
    <s v="托福基础一对一30H"/>
    <x v="2"/>
    <s v="广州"/>
    <s v="广州微信"/>
    <s v="托福一对一"/>
    <n v="18000"/>
  </r>
  <r>
    <x v="11"/>
    <s v="袁津"/>
    <s v="AP统计学一对一12小时"/>
    <x v="3"/>
    <s v="建国门"/>
    <s v="线下微信"/>
    <s v="其他"/>
    <n v="12000"/>
  </r>
  <r>
    <x v="11"/>
    <s v="Dora"/>
    <s v="SAT 一对二 26H"/>
    <x v="8"/>
    <s v="VT"/>
    <s v="顺义刷卡建行"/>
    <s v="SAT班课"/>
    <n v="18720"/>
  </r>
  <r>
    <x v="11"/>
    <s v="Eric Xie"/>
    <s v="Book Club 12.5小时"/>
    <x v="13"/>
    <s v="VT"/>
    <s v="顺义微信"/>
    <s v="其他"/>
    <n v="5000"/>
  </r>
  <r>
    <x v="12"/>
    <s v="黄星翰"/>
    <s v="TOEFL班课冲80"/>
    <x v="1"/>
    <s v="VT"/>
    <s v="顺义转公户"/>
    <s v="托福班课"/>
    <n v="25200"/>
  </r>
  <r>
    <x v="12"/>
    <s v="杨雪凝"/>
    <s v="AP物理C课程2小时-试听费用"/>
    <x v="3"/>
    <s v="建国门"/>
    <s v="线下微信"/>
    <s v="其他"/>
    <n v="1900"/>
  </r>
  <r>
    <x v="12"/>
    <s v="张锴睿"/>
    <s v="SSAT一对一10小时"/>
    <x v="15"/>
    <s v="银网"/>
    <s v="线下微信"/>
    <s v="其他"/>
    <n v="12000"/>
  </r>
  <r>
    <x v="13"/>
    <s v="Fiona Chan"/>
    <s v="优学卡续费"/>
    <x v="0"/>
    <s v="VT"/>
    <s v="顺义转公户"/>
    <s v="优学卡"/>
    <n v="15000"/>
  </r>
  <r>
    <x v="13"/>
    <s v="王榆皓"/>
    <s v="VIP research定金"/>
    <x v="16"/>
    <s v="上海"/>
    <s v="上海聚合收单"/>
    <s v="其他"/>
    <n v="10000"/>
  </r>
  <r>
    <x v="13"/>
    <s v="林语衡"/>
    <s v="暑校research经济博弈论+暑校常规课程2门-定金"/>
    <x v="17"/>
    <s v="建国门"/>
    <s v="建行刷卡"/>
    <s v="其他"/>
    <n v="5000"/>
  </r>
  <r>
    <x v="13"/>
    <s v="王颐之"/>
    <s v="AMC20小时课程尾款"/>
    <x v="14"/>
    <s v="银网"/>
    <s v="线下微信"/>
    <s v="其他"/>
    <n v="12600"/>
  </r>
  <r>
    <x v="13"/>
    <s v="陶逸尘"/>
    <s v="sat2物理一对一8小时"/>
    <x v="18"/>
    <s v="银网"/>
    <s v="线下微信"/>
    <s v="其他"/>
    <n v="7040"/>
  </r>
  <r>
    <x v="13"/>
    <s v="李佳禧"/>
    <s v="留学定金"/>
    <x v="7"/>
    <s v="上海"/>
    <s v="上海刷卡"/>
    <s v="留学"/>
    <n v="60000"/>
  </r>
  <r>
    <x v="14"/>
    <s v="隋明桐"/>
    <s v="SAT一对一8小时，SAT2一对一14小时"/>
    <x v="6"/>
    <s v="建国门"/>
    <s v="转公户"/>
    <s v="SAT一对一"/>
    <n v="8448"/>
  </r>
  <r>
    <x v="14"/>
    <s v="隋明桐"/>
    <s v="SAT一对一8小时，SAT2一对一14小时"/>
    <x v="18"/>
    <s v="建国门"/>
    <s v="转公户"/>
    <s v="其他"/>
    <n v="14784"/>
  </r>
  <r>
    <x v="14"/>
    <s v="马思奇"/>
    <s v="托福一对一30个小时+SAT一对一40小时"/>
    <x v="2"/>
    <s v="线上销售"/>
    <s v="转公户"/>
    <s v="托福一对一"/>
    <n v="31680"/>
  </r>
  <r>
    <x v="14"/>
    <s v="马思奇"/>
    <s v="托福一对一30个小时+SAT一对一40小时"/>
    <x v="6"/>
    <s v="线上销售"/>
    <s v="转公户"/>
    <s v="SAT一对一"/>
    <n v="42240"/>
  </r>
  <r>
    <x v="14"/>
    <s v="吴悠"/>
    <s v="上海暑校三门：美国历史，英语文学与写作，艺术史"/>
    <x v="4"/>
    <s v="建国门"/>
    <s v="线下微信"/>
    <s v="暑校"/>
    <n v="34500"/>
  </r>
  <r>
    <x v="15"/>
    <s v="Alisa Cao"/>
    <s v="BOOK CLUB 30H"/>
    <x v="13"/>
    <s v="VT"/>
    <s v="顺义刷卡"/>
    <s v="其他"/>
    <n v="12000"/>
  </r>
  <r>
    <x v="15"/>
    <s v="Kalista Cao"/>
    <s v="写作小班课 4H"/>
    <x v="19"/>
    <s v="VT"/>
    <s v="顺义微信"/>
    <s v="其他"/>
    <n v="1600"/>
  </r>
  <r>
    <x v="15"/>
    <s v="胡玉锟"/>
    <s v="SAT一对一24小时-部分费用由班课学费置换"/>
    <x v="6"/>
    <s v="建国门"/>
    <s v="转公户"/>
    <s v="SAT一对一"/>
    <n v="12060"/>
  </r>
  <r>
    <x v="15"/>
    <s v="熊一迪"/>
    <s v="暑期SAT建国门校区强化班(下午时段）定金"/>
    <x v="4"/>
    <s v="线上销售"/>
    <s v="线下微信"/>
    <s v="暑校"/>
    <n v="5000"/>
  </r>
  <r>
    <x v="15"/>
    <s v="李佳禧"/>
    <s v="留学尾款"/>
    <x v="7"/>
    <s v="上海"/>
    <s v="转上海公户"/>
    <s v="留学"/>
    <n v="68000"/>
  </r>
  <r>
    <x v="15"/>
    <s v="李佳琦"/>
    <s v="Life coach"/>
    <x v="10"/>
    <s v="上海"/>
    <s v="转上海公户"/>
    <s v="life coach"/>
    <n v="30000"/>
  </r>
  <r>
    <x v="15"/>
    <s v="王艺"/>
    <s v="暑校研究类课程"/>
    <x v="4"/>
    <s v="上海"/>
    <s v="上海转公户"/>
    <s v="暑校"/>
    <n v="52000"/>
  </r>
  <r>
    <x v="16"/>
    <s v="周致远"/>
    <s v="SAT托管一对一7小时"/>
    <x v="6"/>
    <s v="建国门"/>
    <s v="线下微信"/>
    <s v="SAT一对一"/>
    <n v="8400"/>
  </r>
  <r>
    <x v="16"/>
    <s v="杨雪凝"/>
    <s v="AP物理C课程16小时"/>
    <x v="3"/>
    <s v="建国门"/>
    <s v="转公户"/>
    <s v="其他"/>
    <n v="15200"/>
  </r>
  <r>
    <x v="16"/>
    <s v="邹翰琦"/>
    <s v="考团洛杉矶行程"/>
    <x v="12"/>
    <s v="广州"/>
    <s v="广州转公户"/>
    <s v="其他"/>
    <n v="17800"/>
  </r>
  <r>
    <x v="16"/>
    <s v="William"/>
    <s v="GPA Math VIP 2H"/>
    <x v="20"/>
    <s v="VT"/>
    <s v="顺义刷卡"/>
    <s v="其他"/>
    <n v="2400"/>
  </r>
  <r>
    <x v="16"/>
    <s v="Nicholas Wang"/>
    <s v="Book Club 2H"/>
    <x v="13"/>
    <s v="VT"/>
    <s v="顺义微信"/>
    <s v="其他"/>
    <n v="800"/>
  </r>
  <r>
    <x v="16"/>
    <s v="刘皓晨（Sara）"/>
    <s v="SSAT班课2小时"/>
    <x v="21"/>
    <s v="建国门"/>
    <s v="线下微信"/>
    <s v="其他"/>
    <n v="700"/>
  </r>
  <r>
    <x v="17"/>
    <s v="赵思淳"/>
    <s v="SSAT班课2小时"/>
    <x v="21"/>
    <s v="建国门"/>
    <s v="线下微信"/>
    <s v="其他"/>
    <n v="700"/>
  </r>
  <r>
    <x v="17"/>
    <s v="马思奇"/>
    <s v=" 考团洛杉矶行程（早鸟价）"/>
    <x v="12"/>
    <s v="广州"/>
    <s v="广州转公户"/>
    <s v="其他"/>
    <n v="17800"/>
  </r>
  <r>
    <x v="17"/>
    <s v="王榆皓"/>
    <s v="VIP research尾款"/>
    <x v="16"/>
    <s v="上海"/>
    <s v="上海转公户"/>
    <s v="其他"/>
    <n v="57000"/>
  </r>
  <r>
    <x v="17"/>
    <s v="于希璞"/>
    <s v="托福阅读1对1"/>
    <x v="2"/>
    <s v="线上销售"/>
    <s v="建行刷卡"/>
    <s v="托福一对一"/>
    <n v="8640"/>
  </r>
  <r>
    <x v="17"/>
    <s v="何一涵"/>
    <s v="优学卡满五万赠五千（三十二小时托福托管一对一+定金池）"/>
    <x v="0"/>
    <s v="银网"/>
    <s v="转公户"/>
    <s v="优学卡"/>
    <n v="50000"/>
  </r>
  <r>
    <x v="18"/>
    <s v="刘宝珍"/>
    <s v="常规暑校两门（心理学概论+英语文学与写作11：00-13：00）"/>
    <x v="4"/>
    <s v="线上销售"/>
    <s v="刷卡Y"/>
    <s v="暑校"/>
    <n v="29500"/>
  </r>
  <r>
    <x v="19"/>
    <s v="Audrey Chiu"/>
    <s v="ACT VIP 8H"/>
    <x v="22"/>
    <s v="VT"/>
    <s v="顺义微信"/>
    <s v="其他"/>
    <n v="9600"/>
  </r>
  <r>
    <x v="19"/>
    <s v="Mika"/>
    <s v="SAT暑假班7.1-7.19（VT校区 36小时）+SAT"/>
    <x v="8"/>
    <s v="建国门"/>
    <s v="转公户"/>
    <s v="SAT班课"/>
    <n v="24000"/>
  </r>
  <r>
    <x v="19"/>
    <s v="李昊霆"/>
    <s v="AP冲分一对一3小时"/>
    <x v="3"/>
    <s v="建国门"/>
    <s v="线下微信"/>
    <s v="其他"/>
    <n v="2400"/>
  </r>
  <r>
    <x v="20"/>
    <s v="薛小康"/>
    <s v="AP一对一2小时"/>
    <x v="3"/>
    <s v="建国门"/>
    <s v="线下微信"/>
    <s v="其他"/>
    <n v="2000"/>
  </r>
  <r>
    <x v="20"/>
    <s v="胥星羽"/>
    <s v="北京暑校三门：美国历史，英语文学与写作，公共演讲(含辩论）"/>
    <x v="4"/>
    <s v="VT"/>
    <s v="顺义刷卡建行"/>
    <s v="暑校"/>
    <n v="34500"/>
  </r>
  <r>
    <x v="20"/>
    <s v="何业琛"/>
    <s v="Alevel一对一40H"/>
    <x v="23"/>
    <s v="广州"/>
    <s v="广州刷卡"/>
    <s v="其他"/>
    <n v="32000"/>
  </r>
  <r>
    <x v="20"/>
    <s v=" Ryan You"/>
    <s v="SAT VIP 8H+ SAT Group 76H"/>
    <x v="6"/>
    <s v="VT"/>
    <s v="顺义刷卡建行"/>
    <s v="SAT一对一"/>
    <n v="8880"/>
  </r>
  <r>
    <x v="20"/>
    <s v=" Ryan You"/>
    <s v="SAT VIP 8H+ SAT Group 76H"/>
    <x v="8"/>
    <s v="VT"/>
    <s v="顺义刷卡建行"/>
    <s v="SAT班课"/>
    <n v="28120"/>
  </r>
  <r>
    <x v="20"/>
    <s v="Kevin Zhou"/>
    <s v="Book club 8H+写作小班 12H"/>
    <x v="13"/>
    <s v="VT"/>
    <s v="顺义刷卡建行"/>
    <s v="其他"/>
    <n v="3200"/>
  </r>
  <r>
    <x v="20"/>
    <s v="Kevin Zhou"/>
    <s v="Book club 8H+写作小班 12H"/>
    <x v="24"/>
    <s v="VT"/>
    <s v="顺义刷卡建行"/>
    <s v="其他"/>
    <n v="4800"/>
  </r>
  <r>
    <x v="20"/>
    <s v="谭林睿 "/>
    <s v="北京SAT强化班（7.15-8.8建国门下午时段）"/>
    <x v="8"/>
    <s v="广州"/>
    <s v="广州转公户"/>
    <s v="SAT班课"/>
    <n v="22400"/>
  </r>
  <r>
    <x v="21"/>
    <s v="林子颐"/>
    <s v="44小时托福＋SAT＋SAT2一对一"/>
    <x v="2"/>
    <s v="银网"/>
    <s v="转公户"/>
    <s v="托福一对一"/>
    <n v="10800"/>
  </r>
  <r>
    <x v="21"/>
    <s v="林子颐"/>
    <s v="44小时托福＋SAT＋SAT2一对一"/>
    <x v="6"/>
    <s v="银网"/>
    <s v="转公户"/>
    <s v="SAT一对一"/>
    <n v="28080"/>
  </r>
  <r>
    <x v="21"/>
    <s v="林子颐"/>
    <s v="44小时托福＋SAT＋SAT2一对一"/>
    <x v="18"/>
    <s v="银网"/>
    <s v="转公户"/>
    <s v="其他"/>
    <n v="8640"/>
  </r>
  <r>
    <x v="21"/>
    <s v="陈思竺"/>
    <s v="暑校两门＋16小时托福冲分一对一"/>
    <x v="4"/>
    <s v="银网"/>
    <s v="线下微信"/>
    <s v="暑校"/>
    <n v="29500"/>
  </r>
  <r>
    <x v="21"/>
    <s v="陈思竺"/>
    <s v="暑校两门＋16小时托福冲分一对一"/>
    <x v="2"/>
    <s v="银网"/>
    <s v="线下微信"/>
    <s v="托福一对一"/>
    <n v="18240"/>
  </r>
  <r>
    <x v="21"/>
    <s v="李晓航"/>
    <s v="SAT2物理一对一6小时"/>
    <x v="6"/>
    <s v="线上销售"/>
    <s v="线下微信"/>
    <s v="SAT一对一"/>
    <n v="5400"/>
  </r>
  <r>
    <x v="21"/>
    <s v="闫宇威"/>
    <s v="雅思口语一对一2小时"/>
    <x v="25"/>
    <s v="银网"/>
    <s v="微信+转公户"/>
    <s v="其他"/>
    <n v="1760"/>
  </r>
  <r>
    <x v="21"/>
    <s v="Fraser"/>
    <s v="SAT VIP 2H"/>
    <x v="6"/>
    <s v="VT"/>
    <s v="线下微信"/>
    <s v="SAT一对一"/>
    <n v="2400"/>
  </r>
  <r>
    <x v="21"/>
    <s v="Kan Yuan"/>
    <s v="SAT VIP 2H"/>
    <x v="6"/>
    <s v="VT"/>
    <s v="线下微信"/>
    <s v="SAT一对一"/>
    <n v="2400"/>
  </r>
  <r>
    <x v="21"/>
    <s v="Nicholas Wang"/>
    <s v="Book Club 14H"/>
    <x v="13"/>
    <s v="VT"/>
    <s v="顺义微信"/>
    <s v="其他"/>
    <n v="5600"/>
  </r>
  <r>
    <x v="22"/>
    <s v="陈柏勋"/>
    <s v="课程定金"/>
    <x v="17"/>
    <s v="广州"/>
    <s v="广州刷卡"/>
    <s v="其他"/>
    <n v="17600"/>
  </r>
  <r>
    <x v="22"/>
    <s v="William Shen"/>
    <s v="SAT VIP 14H"/>
    <x v="6"/>
    <s v="VT"/>
    <s v="顺义刷卡建行"/>
    <s v="SAT一对一"/>
    <n v="16300"/>
  </r>
  <r>
    <x v="22"/>
    <s v="Fraser"/>
    <s v="SAT VIP 5H"/>
    <x v="6"/>
    <s v="VT"/>
    <s v="顺义微信"/>
    <s v="SAT一对一"/>
    <n v="6000"/>
  </r>
  <r>
    <x v="22"/>
    <s v=" Ryan Xiao"/>
    <s v=" SAT Group 4H"/>
    <x v="8"/>
    <s v="VT"/>
    <s v="顺义微信"/>
    <s v="SAT班课"/>
    <n v="1600"/>
  </r>
  <r>
    <x v="22"/>
    <s v="王紫润"/>
    <s v="高端留学申请（满十万优学卡活动）"/>
    <x v="7"/>
    <s v="银网"/>
    <s v="建行刷卡"/>
    <s v="留学"/>
    <n v="116000"/>
  </r>
  <r>
    <x v="23"/>
    <s v="陆晋宏"/>
    <s v="旌睿教育返佣"/>
    <x v="26"/>
    <s v="广州"/>
    <s v="广州转公户"/>
    <s v="其他"/>
    <n v="6000"/>
  </r>
  <r>
    <x v="24"/>
    <s v="杨美婷"/>
    <s v="暑校常规课程两门（英语文学与写作+公共演讲）"/>
    <x v="4"/>
    <s v="建国门"/>
    <s v="建行刷卡"/>
    <s v="暑校"/>
    <n v="29500"/>
  </r>
  <r>
    <x v="24"/>
    <s v="李晓航"/>
    <s v="托福一对一22小时"/>
    <x v="2"/>
    <s v="银网"/>
    <s v="线下微信"/>
    <s v="托福一对一"/>
    <n v="22000"/>
  </r>
  <r>
    <x v="24"/>
    <s v="李一帆"/>
    <s v="暑校常规课程两门 上海（英语文学与写作+计算机科学概论）"/>
    <x v="4"/>
    <s v="银网"/>
    <s v="线下微信"/>
    <s v="暑校"/>
    <n v="29500"/>
  </r>
  <r>
    <x v="24"/>
    <s v="于希璞"/>
    <s v="托福听力一对一2小时"/>
    <x v="2"/>
    <s v="线上销售"/>
    <s v="线下微信"/>
    <s v="托福一对一"/>
    <n v="2160"/>
  </r>
  <r>
    <x v="24"/>
    <s v="贾宗霖"/>
    <s v="考团洛杉矶行程（早鸟价）"/>
    <x v="12"/>
    <s v="广州"/>
    <s v="广州转公户"/>
    <s v="其他"/>
    <n v="17800"/>
  </r>
  <r>
    <x v="25"/>
    <s v="蒙景霖"/>
    <s v="托福一对一2小时"/>
    <x v="2"/>
    <s v="广州"/>
    <s v="广州微信"/>
    <s v="托福一对一"/>
    <n v="900"/>
  </r>
  <r>
    <x v="25"/>
    <s v="麦雅岚"/>
    <s v="托福一对一36小时"/>
    <x v="2"/>
    <s v="广州"/>
    <s v="广州微信"/>
    <s v="托福一对一"/>
    <n v="5000"/>
  </r>
  <r>
    <x v="26"/>
    <s v="李睿琛"/>
    <s v="托福一对一64小时"/>
    <x v="2"/>
    <s v="广州"/>
    <s v="广州刷卡"/>
    <s v="托福一对一"/>
    <n v="46080"/>
  </r>
  <r>
    <x v="26"/>
    <s v="刘姿麟"/>
    <s v="托福托管一对一8小时"/>
    <x v="2"/>
    <s v="建国门"/>
    <s v="线下微信"/>
    <s v="托福一对一"/>
    <n v="9600"/>
  </r>
  <r>
    <x v="26"/>
    <s v="Eric Zhang"/>
    <s v="IB English小班课16H"/>
    <x v="27"/>
    <s v="VT"/>
    <s v="顺义微信"/>
    <s v="其他"/>
    <n v="5770"/>
  </r>
  <r>
    <x v="26"/>
    <s v="张洪瑞"/>
    <s v="艺术作品集部分费用"/>
    <x v="28"/>
    <s v="线上销售"/>
    <s v="建行刷卡"/>
    <s v="其他"/>
    <n v="34100"/>
  </r>
  <r>
    <x v="26"/>
    <s v="李俊宏"/>
    <s v="上海暑校两门"/>
    <x v="4"/>
    <s v="上海"/>
    <s v="上海聚合收单"/>
    <s v="暑校"/>
    <n v="26500"/>
  </r>
  <r>
    <x v="26"/>
    <s v="林语衡"/>
    <s v="2019年暑校经济学博弈论research+暑校2门（商业管理与沟通+美国历史）尾款"/>
    <x v="4"/>
    <s v="建国门"/>
    <s v="建行刷卡"/>
    <s v="暑校"/>
    <n v="52000"/>
  </r>
  <r>
    <x v="27"/>
    <s v="贾寄澜"/>
    <s v="托福课程定金(目前是托福基础，看情况启动托福冲分课)"/>
    <x v="29"/>
    <s v="银网"/>
    <s v="线下微信"/>
    <s v="其他"/>
    <n v="25000"/>
  </r>
  <r>
    <x v="27"/>
    <s v="郭子强"/>
    <s v="留学部分费用"/>
    <x v="7"/>
    <s v="银网"/>
    <s v="转公户"/>
    <s v="留学"/>
    <n v="100000"/>
  </r>
  <r>
    <x v="27"/>
    <s v="李嘉丽"/>
    <s v="SAT一对一40小时+SAT冲分班7.18-8.17"/>
    <x v="30"/>
    <s v="建国门"/>
    <s v="刷卡J"/>
    <s v="其他"/>
    <n v="75504"/>
  </r>
  <r>
    <x v="27"/>
    <s v="吴思伦"/>
    <s v="托福冲100分班（80小时）"/>
    <x v="31"/>
    <s v="建国门"/>
    <s v="线下微信"/>
    <s v="其他"/>
    <n v="24640"/>
  </r>
  <r>
    <x v="27"/>
    <s v="吴思伦"/>
    <s v="北京暑校：14：20电影制作（第一时间段）、16：30公共演讲"/>
    <x v="4"/>
    <s v="建国门"/>
    <s v="线下微信"/>
    <s v="暑校"/>
    <n v="29500"/>
  </r>
  <r>
    <x v="28"/>
    <m/>
    <m/>
    <x v="32"/>
    <m/>
    <m/>
    <m/>
    <n v="0"/>
  </r>
  <r>
    <x v="28"/>
    <m/>
    <m/>
    <x v="32"/>
    <m/>
    <m/>
    <m/>
    <n v="0"/>
  </r>
  <r>
    <x v="28"/>
    <m/>
    <m/>
    <x v="32"/>
    <m/>
    <m/>
    <m/>
    <n v="0"/>
  </r>
  <r>
    <x v="28"/>
    <m/>
    <m/>
    <x v="32"/>
    <m/>
    <m/>
    <m/>
    <n v="0"/>
  </r>
  <r>
    <x v="28"/>
    <m/>
    <m/>
    <x v="32"/>
    <m/>
    <m/>
    <m/>
    <n v="0"/>
  </r>
  <r>
    <x v="28"/>
    <m/>
    <m/>
    <x v="32"/>
    <m/>
    <m/>
    <m/>
    <n v="0"/>
  </r>
  <r>
    <x v="28"/>
    <m/>
    <m/>
    <x v="32"/>
    <m/>
    <m/>
    <m/>
    <n v="0"/>
  </r>
  <r>
    <x v="28"/>
    <m/>
    <m/>
    <x v="32"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FB46FB-0D3F-4192-8B82-5A43C84650CB}" name="数据透视表1" cacheId="4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1:AE36" firstHeaderRow="1" firstDataRow="2" firstDataCol="1"/>
  <pivotFields count="8">
    <pivotField axis="axisCol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7"/>
        <item t="default"/>
      </items>
    </pivotField>
    <pivotField showAll="0"/>
    <pivotField showAll="0"/>
    <pivotField axis="axisRow" showAll="0" sortType="descending">
      <items count="34">
        <item x="22"/>
        <item x="23"/>
        <item x="14"/>
        <item x="3"/>
        <item x="13"/>
        <item x="20"/>
        <item x="27"/>
        <item x="10"/>
        <item x="18"/>
        <item x="8"/>
        <item x="6"/>
        <item x="21"/>
        <item x="15"/>
        <item x="5"/>
        <item x="16"/>
        <item x="17"/>
        <item x="26"/>
        <item x="12"/>
        <item x="7"/>
        <item x="4"/>
        <item x="9"/>
        <item x="1"/>
        <item x="2"/>
        <item x="24"/>
        <item x="19"/>
        <item x="25"/>
        <item x="11"/>
        <item x="28"/>
        <item x="0"/>
        <item x="32"/>
        <item x="29"/>
        <item x="30"/>
        <item x="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3"/>
  </rowFields>
  <rowItems count="34">
    <i>
      <x v="18"/>
    </i>
    <i>
      <x v="19"/>
    </i>
    <i>
      <x v="22"/>
    </i>
    <i>
      <x v="10"/>
    </i>
    <i>
      <x v="9"/>
    </i>
    <i>
      <x v="28"/>
    </i>
    <i>
      <x v="7"/>
    </i>
    <i>
      <x v="3"/>
    </i>
    <i>
      <x v="31"/>
    </i>
    <i>
      <x v="17"/>
    </i>
    <i>
      <x v="21"/>
    </i>
    <i>
      <x v="14"/>
    </i>
    <i>
      <x v="27"/>
    </i>
    <i>
      <x v="4"/>
    </i>
    <i>
      <x v="1"/>
    </i>
    <i>
      <x v="8"/>
    </i>
    <i>
      <x v="30"/>
    </i>
    <i>
      <x v="32"/>
    </i>
    <i>
      <x v="26"/>
    </i>
    <i>
      <x v="15"/>
    </i>
    <i>
      <x v="2"/>
    </i>
    <i>
      <x v="13"/>
    </i>
    <i>
      <x v="12"/>
    </i>
    <i>
      <x/>
    </i>
    <i>
      <x v="16"/>
    </i>
    <i>
      <x v="6"/>
    </i>
    <i>
      <x v="23"/>
    </i>
    <i>
      <x v="20"/>
    </i>
    <i>
      <x v="5"/>
    </i>
    <i>
      <x v="25"/>
    </i>
    <i>
      <x v="24"/>
    </i>
    <i>
      <x v="11"/>
    </i>
    <i>
      <x v="29"/>
    </i>
    <i t="grand">
      <x/>
    </i>
  </rowItems>
  <colFields count="1">
    <field x="0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资金状况表-现金日记账 2019.4" fld="7" baseField="0" baseItem="0"/>
  </dataFields>
  <conditionalFormats count="1">
    <conditionalFormat priority="1">
      <pivotAreas count="1">
        <pivotArea type="data" grandCol="1" collapsedLevelsAreSubtotals="1" fieldPosition="0">
          <references count="2">
            <reference field="4294967294" count="1" selected="0">
              <x v="0"/>
            </reference>
            <reference field="3" count="3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X147"/>
  <sheetViews>
    <sheetView tabSelected="1" zoomScale="90" zoomScaleNormal="90" workbookViewId="0">
      <pane ySplit="2" topLeftCell="A120" activePane="bottomLeft" state="frozen"/>
      <selection pane="bottomLeft" activeCell="K133" sqref="K133"/>
    </sheetView>
  </sheetViews>
  <sheetFormatPr defaultRowHeight="14.25" x14ac:dyDescent="0.2"/>
  <cols>
    <col min="1" max="1" width="12.75" bestFit="1" customWidth="1"/>
    <col min="3" max="3" width="23.375" customWidth="1"/>
    <col min="7" max="7" width="14.875" bestFit="1" customWidth="1"/>
    <col min="9" max="9" width="11" customWidth="1"/>
    <col min="10" max="10" width="10.25" bestFit="1" customWidth="1"/>
    <col min="11" max="11" width="9.375" bestFit="1" customWidth="1"/>
    <col min="14" max="14" width="9.375" bestFit="1" customWidth="1"/>
    <col min="15" max="15" width="11.375" customWidth="1"/>
    <col min="16" max="16" width="10.625" customWidth="1"/>
    <col min="17" max="17" width="11.25" customWidth="1"/>
    <col min="19" max="19" width="14" customWidth="1"/>
    <col min="20" max="20" width="11.75" customWidth="1"/>
    <col min="21" max="21" width="9" style="87"/>
    <col min="23" max="23" width="10.625" customWidth="1"/>
    <col min="24" max="24" width="14.5" customWidth="1"/>
  </cols>
  <sheetData>
    <row r="1" spans="1:24" ht="30" customHeight="1" x14ac:dyDescent="0.2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30"/>
      <c r="V1" s="129"/>
      <c r="W1" s="129"/>
      <c r="X1" s="129"/>
    </row>
    <row r="2" spans="1:24" ht="30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1057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5" t="s">
        <v>18</v>
      </c>
      <c r="U2" s="10" t="s">
        <v>19</v>
      </c>
      <c r="V2" s="6" t="s">
        <v>20</v>
      </c>
      <c r="W2" s="3" t="s">
        <v>21</v>
      </c>
      <c r="X2" s="7" t="s">
        <v>22</v>
      </c>
    </row>
    <row r="3" spans="1:24" ht="30" customHeight="1" x14ac:dyDescent="0.2">
      <c r="A3" s="1">
        <v>43556</v>
      </c>
      <c r="B3" s="2" t="s">
        <v>27</v>
      </c>
      <c r="C3" s="47" t="s">
        <v>38</v>
      </c>
      <c r="D3" s="2" t="s">
        <v>24</v>
      </c>
      <c r="E3" s="3" t="s">
        <v>25</v>
      </c>
      <c r="F3" s="3" t="s">
        <v>23</v>
      </c>
      <c r="G3" s="110">
        <f>SUM(H3:S3)</f>
        <v>20000</v>
      </c>
      <c r="H3" s="4"/>
      <c r="I3" s="8">
        <v>20000</v>
      </c>
      <c r="J3" s="8"/>
      <c r="K3" s="8"/>
      <c r="L3" s="8"/>
      <c r="M3" s="8"/>
      <c r="N3" s="8"/>
      <c r="O3" s="8"/>
      <c r="P3" s="8"/>
      <c r="Q3" s="8"/>
      <c r="R3" s="8"/>
      <c r="S3" s="8"/>
      <c r="T3" s="5"/>
      <c r="U3" s="10" t="s">
        <v>102</v>
      </c>
      <c r="V3" s="6" t="s">
        <v>26</v>
      </c>
      <c r="W3" s="3"/>
      <c r="X3" s="7"/>
    </row>
    <row r="4" spans="1:24" ht="30" customHeight="1" x14ac:dyDescent="0.2">
      <c r="A4" s="1">
        <v>43556</v>
      </c>
      <c r="B4" s="2" t="s">
        <v>42</v>
      </c>
      <c r="C4" s="2" t="s">
        <v>43</v>
      </c>
      <c r="D4" s="2" t="s">
        <v>44</v>
      </c>
      <c r="E4" s="3" t="s">
        <v>45</v>
      </c>
      <c r="F4" s="3" t="s">
        <v>46</v>
      </c>
      <c r="G4" s="110">
        <f t="shared" ref="G4:G67" si="0">SUM(H4:S4)</f>
        <v>18200</v>
      </c>
      <c r="H4" s="4"/>
      <c r="I4" s="8"/>
      <c r="J4" s="8"/>
      <c r="K4" s="8"/>
      <c r="L4" s="8"/>
      <c r="M4" s="8"/>
      <c r="N4" s="8"/>
      <c r="O4" s="8"/>
      <c r="P4" s="8"/>
      <c r="Q4" s="8"/>
      <c r="R4" s="8"/>
      <c r="S4" s="8">
        <v>18200</v>
      </c>
      <c r="T4" s="5" t="s">
        <v>58</v>
      </c>
      <c r="U4" s="10" t="s">
        <v>98</v>
      </c>
      <c r="V4" s="6" t="s">
        <v>47</v>
      </c>
      <c r="W4" s="3"/>
      <c r="X4" s="7"/>
    </row>
    <row r="5" spans="1:24" ht="30" customHeight="1" x14ac:dyDescent="0.2">
      <c r="A5" s="68">
        <v>43556</v>
      </c>
      <c r="B5" s="69" t="s">
        <v>48</v>
      </c>
      <c r="C5" s="69" t="s">
        <v>49</v>
      </c>
      <c r="D5" s="69" t="s">
        <v>44</v>
      </c>
      <c r="E5" s="71" t="s">
        <v>50</v>
      </c>
      <c r="F5" s="71" t="s">
        <v>23</v>
      </c>
      <c r="G5" s="110">
        <f t="shared" si="0"/>
        <v>6000</v>
      </c>
      <c r="H5" s="72"/>
      <c r="I5" s="73">
        <v>6000</v>
      </c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10" t="s">
        <v>103</v>
      </c>
      <c r="V5" s="10" t="s">
        <v>51</v>
      </c>
      <c r="W5" s="11"/>
      <c r="X5" s="12"/>
    </row>
    <row r="6" spans="1:24" ht="30" customHeight="1" x14ac:dyDescent="0.2">
      <c r="A6" s="1">
        <v>43556</v>
      </c>
      <c r="B6" s="2" t="s">
        <v>52</v>
      </c>
      <c r="C6" s="2" t="s">
        <v>53</v>
      </c>
      <c r="D6" s="2" t="s">
        <v>54</v>
      </c>
      <c r="E6" s="3" t="s">
        <v>45</v>
      </c>
      <c r="F6" s="3" t="s">
        <v>23</v>
      </c>
      <c r="G6" s="110">
        <f t="shared" si="0"/>
        <v>9500</v>
      </c>
      <c r="H6" s="4"/>
      <c r="I6" s="8">
        <v>9500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84" t="s">
        <v>99</v>
      </c>
      <c r="V6" s="10" t="s">
        <v>55</v>
      </c>
      <c r="W6" s="13"/>
      <c r="X6" s="16"/>
    </row>
    <row r="7" spans="1:24" ht="30" customHeight="1" x14ac:dyDescent="0.2">
      <c r="A7" s="1">
        <v>43557</v>
      </c>
      <c r="B7" s="2" t="s">
        <v>61</v>
      </c>
      <c r="C7" s="2" t="s">
        <v>62</v>
      </c>
      <c r="D7" s="2" t="s">
        <v>63</v>
      </c>
      <c r="E7" s="3" t="s">
        <v>64</v>
      </c>
      <c r="F7" s="3" t="s">
        <v>65</v>
      </c>
      <c r="G7" s="110">
        <f t="shared" si="0"/>
        <v>50000</v>
      </c>
      <c r="H7" s="4"/>
      <c r="I7" s="8"/>
      <c r="J7" s="8"/>
      <c r="K7" s="8"/>
      <c r="L7" s="8"/>
      <c r="M7" s="8"/>
      <c r="N7" s="8"/>
      <c r="O7" s="8">
        <v>50000</v>
      </c>
      <c r="P7" s="8"/>
      <c r="Q7" s="8"/>
      <c r="R7" s="8"/>
      <c r="S7" s="8"/>
      <c r="T7" s="5"/>
      <c r="U7" s="10" t="s">
        <v>798</v>
      </c>
      <c r="V7" s="6" t="s">
        <v>66</v>
      </c>
      <c r="W7" s="3"/>
      <c r="X7" s="17"/>
    </row>
    <row r="8" spans="1:24" ht="30" customHeight="1" x14ac:dyDescent="0.2">
      <c r="A8" s="1">
        <v>43557</v>
      </c>
      <c r="B8" s="2" t="s">
        <v>145</v>
      </c>
      <c r="C8" s="2" t="s">
        <v>67</v>
      </c>
      <c r="D8" s="2" t="s">
        <v>68</v>
      </c>
      <c r="E8" s="3" t="s">
        <v>69</v>
      </c>
      <c r="F8" s="3" t="s">
        <v>70</v>
      </c>
      <c r="G8" s="110">
        <f t="shared" si="0"/>
        <v>26500</v>
      </c>
      <c r="H8" s="4"/>
      <c r="I8" s="8"/>
      <c r="J8" s="8"/>
      <c r="K8" s="8"/>
      <c r="L8" s="8"/>
      <c r="M8" s="8"/>
      <c r="N8" s="8"/>
      <c r="O8" s="8"/>
      <c r="P8" s="8"/>
      <c r="Q8" s="8">
        <v>26500</v>
      </c>
      <c r="R8" s="8"/>
      <c r="S8" s="8"/>
      <c r="T8" s="5"/>
      <c r="U8" s="10"/>
      <c r="V8" s="6" t="s">
        <v>71</v>
      </c>
      <c r="W8" s="13"/>
      <c r="X8" s="16"/>
    </row>
    <row r="9" spans="1:24" ht="30" customHeight="1" x14ac:dyDescent="0.2">
      <c r="A9" s="1">
        <v>43557</v>
      </c>
      <c r="B9" s="2" t="s">
        <v>72</v>
      </c>
      <c r="C9" s="2" t="s">
        <v>92</v>
      </c>
      <c r="D9" s="2" t="s">
        <v>68</v>
      </c>
      <c r="E9" s="3" t="s">
        <v>69</v>
      </c>
      <c r="F9" s="3" t="s">
        <v>73</v>
      </c>
      <c r="G9" s="110">
        <f t="shared" si="0"/>
        <v>23500</v>
      </c>
      <c r="H9" s="4"/>
      <c r="I9" s="8"/>
      <c r="J9" s="8"/>
      <c r="K9" s="8"/>
      <c r="L9" s="8"/>
      <c r="M9" s="8"/>
      <c r="N9" s="8"/>
      <c r="O9" s="8"/>
      <c r="P9" s="8"/>
      <c r="Q9" s="8">
        <v>23500</v>
      </c>
      <c r="R9" s="8"/>
      <c r="S9" s="8"/>
      <c r="T9" s="5"/>
      <c r="U9" s="10"/>
      <c r="V9" s="6" t="s">
        <v>71</v>
      </c>
      <c r="W9" s="3"/>
      <c r="X9" s="17"/>
    </row>
    <row r="10" spans="1:24" ht="30" customHeight="1" x14ac:dyDescent="0.2">
      <c r="A10" s="1">
        <v>43557</v>
      </c>
      <c r="B10" s="2" t="s">
        <v>74</v>
      </c>
      <c r="C10" s="51" t="s">
        <v>146</v>
      </c>
      <c r="D10" s="2" t="s">
        <v>68</v>
      </c>
      <c r="E10" s="3" t="s">
        <v>75</v>
      </c>
      <c r="F10" s="3" t="s">
        <v>23</v>
      </c>
      <c r="G10" s="110">
        <f t="shared" si="0"/>
        <v>34500</v>
      </c>
      <c r="H10" s="4"/>
      <c r="I10" s="8">
        <v>34500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5"/>
      <c r="U10" s="10" t="s">
        <v>100</v>
      </c>
      <c r="V10" s="6" t="s">
        <v>76</v>
      </c>
      <c r="W10" s="3"/>
      <c r="X10" s="17"/>
    </row>
    <row r="11" spans="1:24" ht="30" customHeight="1" x14ac:dyDescent="0.2">
      <c r="A11" s="1">
        <v>43557</v>
      </c>
      <c r="B11" s="2" t="s">
        <v>77</v>
      </c>
      <c r="C11" s="51" t="s">
        <v>78</v>
      </c>
      <c r="D11" s="2" t="s">
        <v>79</v>
      </c>
      <c r="E11" s="3" t="s">
        <v>80</v>
      </c>
      <c r="F11" s="3" t="s">
        <v>81</v>
      </c>
      <c r="G11" s="110">
        <f t="shared" si="0"/>
        <v>13000</v>
      </c>
      <c r="H11" s="4"/>
      <c r="I11" s="8"/>
      <c r="J11" s="8"/>
      <c r="K11" s="8"/>
      <c r="L11" s="8"/>
      <c r="M11" s="8"/>
      <c r="N11" s="8"/>
      <c r="O11" s="8"/>
      <c r="P11" s="8"/>
      <c r="Q11" s="8"/>
      <c r="R11" s="8"/>
      <c r="S11" s="8">
        <v>13000</v>
      </c>
      <c r="T11" s="5" t="s">
        <v>82</v>
      </c>
      <c r="U11" s="10" t="s">
        <v>104</v>
      </c>
      <c r="V11" s="6" t="s">
        <v>83</v>
      </c>
      <c r="W11" s="3"/>
      <c r="X11" s="17"/>
    </row>
    <row r="12" spans="1:24" ht="30" customHeight="1" x14ac:dyDescent="0.2">
      <c r="A12" s="1">
        <v>43557</v>
      </c>
      <c r="B12" s="2" t="s">
        <v>84</v>
      </c>
      <c r="C12" s="19" t="s">
        <v>85</v>
      </c>
      <c r="D12" s="2" t="s">
        <v>86</v>
      </c>
      <c r="E12" s="2" t="s">
        <v>87</v>
      </c>
      <c r="F12" s="2" t="s">
        <v>23</v>
      </c>
      <c r="G12" s="110">
        <f t="shared" si="0"/>
        <v>5280</v>
      </c>
      <c r="H12" s="2"/>
      <c r="I12" s="2">
        <v>5280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0" t="s">
        <v>101</v>
      </c>
      <c r="V12" s="6" t="s">
        <v>55</v>
      </c>
      <c r="W12" s="2"/>
      <c r="X12" s="18"/>
    </row>
    <row r="13" spans="1:24" ht="30" customHeight="1" x14ac:dyDescent="0.2">
      <c r="A13" s="1">
        <v>43557</v>
      </c>
      <c r="B13" s="2" t="s">
        <v>88</v>
      </c>
      <c r="C13" s="2" t="s">
        <v>89</v>
      </c>
      <c r="D13" s="2" t="s">
        <v>90</v>
      </c>
      <c r="E13" s="3" t="s">
        <v>69</v>
      </c>
      <c r="F13" s="3" t="s">
        <v>73</v>
      </c>
      <c r="G13" s="110">
        <f t="shared" si="0"/>
        <v>23500</v>
      </c>
      <c r="H13" s="2"/>
      <c r="I13" s="2"/>
      <c r="J13" s="2"/>
      <c r="K13" s="2"/>
      <c r="L13" s="2"/>
      <c r="M13" s="2"/>
      <c r="N13" s="2"/>
      <c r="O13" s="2"/>
      <c r="P13" s="2"/>
      <c r="Q13" s="2">
        <v>23500</v>
      </c>
      <c r="R13" s="2"/>
      <c r="S13" s="2"/>
      <c r="T13" s="2"/>
      <c r="U13" s="10"/>
      <c r="V13" s="2" t="s">
        <v>91</v>
      </c>
      <c r="W13" s="2"/>
      <c r="X13" s="18"/>
    </row>
    <row r="14" spans="1:24" ht="30" customHeight="1" x14ac:dyDescent="0.2">
      <c r="A14" s="1">
        <v>43557</v>
      </c>
      <c r="B14" s="2" t="s">
        <v>105</v>
      </c>
      <c r="C14" s="19" t="s">
        <v>106</v>
      </c>
      <c r="D14" s="2" t="s">
        <v>107</v>
      </c>
      <c r="E14" s="2" t="s">
        <v>108</v>
      </c>
      <c r="F14" s="2" t="s">
        <v>109</v>
      </c>
      <c r="G14" s="110">
        <f t="shared" si="0"/>
        <v>20000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v>20000</v>
      </c>
      <c r="T14" s="2" t="s">
        <v>110</v>
      </c>
      <c r="U14" s="10" t="s">
        <v>234</v>
      </c>
      <c r="V14" s="6" t="s">
        <v>55</v>
      </c>
      <c r="W14" s="2"/>
      <c r="X14" s="18"/>
    </row>
    <row r="15" spans="1:24" s="59" customFormat="1" ht="30" customHeight="1" x14ac:dyDescent="0.2">
      <c r="A15" s="58">
        <v>43557</v>
      </c>
      <c r="B15" s="53" t="s">
        <v>147</v>
      </c>
      <c r="C15" s="95" t="s">
        <v>972</v>
      </c>
      <c r="D15" s="53" t="s">
        <v>111</v>
      </c>
      <c r="E15" s="53" t="s">
        <v>112</v>
      </c>
      <c r="F15" s="53" t="s">
        <v>973</v>
      </c>
      <c r="G15" s="110">
        <f t="shared" si="0"/>
        <v>26500</v>
      </c>
      <c r="H15" s="53"/>
      <c r="I15" s="53"/>
      <c r="J15" s="53"/>
      <c r="K15" s="53">
        <v>26500</v>
      </c>
      <c r="L15" s="53"/>
      <c r="M15" s="53"/>
      <c r="N15" s="53"/>
      <c r="O15" s="53"/>
      <c r="P15" s="53"/>
      <c r="Q15" s="53"/>
      <c r="R15" s="53"/>
      <c r="S15" s="53"/>
      <c r="T15" s="53"/>
      <c r="U15" s="84" t="s">
        <v>247</v>
      </c>
      <c r="V15" s="53" t="s">
        <v>114</v>
      </c>
      <c r="W15" s="53" t="s">
        <v>974</v>
      </c>
      <c r="X15" s="20"/>
    </row>
    <row r="16" spans="1:24" ht="30" customHeight="1" x14ac:dyDescent="0.2">
      <c r="A16" s="1">
        <v>43557</v>
      </c>
      <c r="B16" s="2" t="s">
        <v>115</v>
      </c>
      <c r="C16" s="19" t="s">
        <v>116</v>
      </c>
      <c r="D16" s="2" t="s">
        <v>111</v>
      </c>
      <c r="E16" s="2" t="s">
        <v>117</v>
      </c>
      <c r="F16" s="2" t="s">
        <v>113</v>
      </c>
      <c r="G16" s="110">
        <f t="shared" si="0"/>
        <v>26500</v>
      </c>
      <c r="H16" s="2"/>
      <c r="I16" s="2">
        <v>26500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0" t="s">
        <v>245</v>
      </c>
      <c r="V16" s="2" t="s">
        <v>118</v>
      </c>
      <c r="W16" s="2"/>
      <c r="X16" s="18"/>
    </row>
    <row r="17" spans="1:24" ht="30" customHeight="1" x14ac:dyDescent="0.2">
      <c r="A17" s="1">
        <v>43557</v>
      </c>
      <c r="B17" s="2" t="s">
        <v>119</v>
      </c>
      <c r="C17" s="50" t="s">
        <v>120</v>
      </c>
      <c r="D17" s="2" t="s">
        <v>121</v>
      </c>
      <c r="E17" s="2" t="s">
        <v>122</v>
      </c>
      <c r="F17" s="2" t="s">
        <v>123</v>
      </c>
      <c r="G17" s="110">
        <f t="shared" si="0"/>
        <v>76800</v>
      </c>
      <c r="H17" s="2"/>
      <c r="I17" s="2"/>
      <c r="J17" s="2"/>
      <c r="K17" s="2"/>
      <c r="L17" s="2"/>
      <c r="M17" s="2"/>
      <c r="N17" s="2"/>
      <c r="O17" s="2"/>
      <c r="P17" s="2">
        <v>76800</v>
      </c>
      <c r="Q17" s="2"/>
      <c r="R17" s="2"/>
      <c r="S17" s="2"/>
      <c r="T17" s="2"/>
      <c r="U17" s="10"/>
      <c r="V17" s="2" t="s">
        <v>124</v>
      </c>
      <c r="W17" s="2"/>
      <c r="X17" s="18"/>
    </row>
    <row r="18" spans="1:24" ht="30" customHeight="1" x14ac:dyDescent="0.2">
      <c r="A18" s="1">
        <v>43558</v>
      </c>
      <c r="B18" s="2" t="s">
        <v>126</v>
      </c>
      <c r="C18" s="19" t="s">
        <v>127</v>
      </c>
      <c r="D18" s="2" t="s">
        <v>128</v>
      </c>
      <c r="E18" s="2" t="s">
        <v>129</v>
      </c>
      <c r="F18" s="2" t="s">
        <v>65</v>
      </c>
      <c r="G18" s="110">
        <f t="shared" si="0"/>
        <v>45200</v>
      </c>
      <c r="H18" s="2"/>
      <c r="I18" s="2"/>
      <c r="J18" s="2"/>
      <c r="K18" s="2"/>
      <c r="L18" s="2"/>
      <c r="M18" s="2"/>
      <c r="N18" s="2"/>
      <c r="O18" s="2">
        <v>45200</v>
      </c>
      <c r="P18" s="2"/>
      <c r="Q18" s="2"/>
      <c r="R18" s="2"/>
      <c r="S18" s="2"/>
      <c r="T18" s="2"/>
      <c r="U18" s="10" t="s">
        <v>799</v>
      </c>
      <c r="V18" s="2" t="s">
        <v>130</v>
      </c>
      <c r="W18" s="2"/>
      <c r="X18" s="21"/>
    </row>
    <row r="19" spans="1:24" ht="30" customHeight="1" x14ac:dyDescent="0.2">
      <c r="A19" s="1">
        <v>43558</v>
      </c>
      <c r="B19" s="52" t="s">
        <v>131</v>
      </c>
      <c r="C19" s="19" t="s">
        <v>132</v>
      </c>
      <c r="D19" s="2" t="s">
        <v>133</v>
      </c>
      <c r="E19" s="2" t="s">
        <v>134</v>
      </c>
      <c r="F19" s="2" t="s">
        <v>209</v>
      </c>
      <c r="G19" s="110">
        <f t="shared" si="0"/>
        <v>24640</v>
      </c>
      <c r="H19" s="2"/>
      <c r="I19" s="2"/>
      <c r="J19" s="2">
        <v>24640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10" t="s">
        <v>233</v>
      </c>
      <c r="V19" s="2" t="s">
        <v>135</v>
      </c>
      <c r="W19" s="2" t="s">
        <v>144</v>
      </c>
      <c r="X19" s="18"/>
    </row>
    <row r="20" spans="1:24" ht="30" customHeight="1" x14ac:dyDescent="0.2">
      <c r="A20" s="1">
        <v>43558</v>
      </c>
      <c r="B20" s="2" t="s">
        <v>139</v>
      </c>
      <c r="C20" s="19" t="s">
        <v>143</v>
      </c>
      <c r="D20" s="2" t="s">
        <v>140</v>
      </c>
      <c r="E20" s="2" t="s">
        <v>141</v>
      </c>
      <c r="F20" s="2" t="s">
        <v>23</v>
      </c>
      <c r="G20" s="110">
        <f t="shared" si="0"/>
        <v>21500</v>
      </c>
      <c r="H20" s="2"/>
      <c r="I20" s="2">
        <v>21500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0" t="s">
        <v>235</v>
      </c>
      <c r="V20" s="2" t="s">
        <v>142</v>
      </c>
      <c r="W20" s="53"/>
      <c r="X20" s="20"/>
    </row>
    <row r="21" spans="1:24" ht="30" customHeight="1" x14ac:dyDescent="0.2">
      <c r="A21" s="54">
        <v>43559</v>
      </c>
      <c r="B21" s="9" t="s">
        <v>148</v>
      </c>
      <c r="C21" s="55" t="s">
        <v>149</v>
      </c>
      <c r="D21" s="9" t="s">
        <v>150</v>
      </c>
      <c r="E21" s="9" t="s">
        <v>151</v>
      </c>
      <c r="F21" s="9" t="s">
        <v>65</v>
      </c>
      <c r="G21" s="110">
        <f t="shared" si="0"/>
        <v>50000</v>
      </c>
      <c r="H21" s="9"/>
      <c r="I21" s="9"/>
      <c r="J21" s="9"/>
      <c r="K21" s="9"/>
      <c r="L21" s="9"/>
      <c r="M21" s="9"/>
      <c r="N21" s="9"/>
      <c r="O21" s="9">
        <v>50000</v>
      </c>
      <c r="P21" s="9"/>
      <c r="Q21" s="9"/>
      <c r="R21" s="9"/>
      <c r="S21" s="9"/>
      <c r="T21" s="9"/>
      <c r="U21" s="10" t="s">
        <v>801</v>
      </c>
      <c r="V21" s="9" t="s">
        <v>152</v>
      </c>
      <c r="W21" s="2"/>
      <c r="X21" s="18"/>
    </row>
    <row r="22" spans="1:24" ht="30" customHeight="1" x14ac:dyDescent="0.2">
      <c r="A22" s="54">
        <v>43559</v>
      </c>
      <c r="B22" s="9" t="s">
        <v>153</v>
      </c>
      <c r="C22" s="9" t="s">
        <v>154</v>
      </c>
      <c r="D22" s="9" t="s">
        <v>155</v>
      </c>
      <c r="E22" s="9" t="s">
        <v>156</v>
      </c>
      <c r="F22" s="9" t="s">
        <v>157</v>
      </c>
      <c r="G22" s="110">
        <f t="shared" si="0"/>
        <v>1980</v>
      </c>
      <c r="H22" s="9"/>
      <c r="I22" s="9"/>
      <c r="J22" s="9"/>
      <c r="K22" s="9"/>
      <c r="L22" s="9"/>
      <c r="M22" s="9"/>
      <c r="N22" s="9"/>
      <c r="O22" s="9"/>
      <c r="P22" s="9">
        <v>1980</v>
      </c>
      <c r="Q22" s="9"/>
      <c r="R22" s="9"/>
      <c r="S22" s="9"/>
      <c r="T22" s="9"/>
      <c r="U22" s="10"/>
      <c r="V22" s="9" t="s">
        <v>158</v>
      </c>
      <c r="W22" s="2"/>
      <c r="X22" s="18"/>
    </row>
    <row r="23" spans="1:24" ht="30" customHeight="1" x14ac:dyDescent="0.2">
      <c r="A23" s="54">
        <v>43560</v>
      </c>
      <c r="B23" s="9" t="s">
        <v>161</v>
      </c>
      <c r="C23" s="55" t="s">
        <v>162</v>
      </c>
      <c r="D23" s="9" t="s">
        <v>163</v>
      </c>
      <c r="E23" s="9" t="s">
        <v>164</v>
      </c>
      <c r="F23" s="9" t="s">
        <v>165</v>
      </c>
      <c r="G23" s="110">
        <f t="shared" si="0"/>
        <v>14800</v>
      </c>
      <c r="H23" s="9"/>
      <c r="I23" s="9"/>
      <c r="J23" s="9"/>
      <c r="K23" s="9"/>
      <c r="L23" s="9"/>
      <c r="M23" s="9"/>
      <c r="N23" s="9"/>
      <c r="O23" s="9"/>
      <c r="P23" s="9">
        <v>14800</v>
      </c>
      <c r="Q23" s="9"/>
      <c r="R23" s="9"/>
      <c r="S23" s="9"/>
      <c r="T23" s="9"/>
      <c r="U23" s="10"/>
      <c r="V23" s="9" t="s">
        <v>166</v>
      </c>
      <c r="W23" s="2"/>
      <c r="X23" s="18"/>
    </row>
    <row r="24" spans="1:24" ht="30" customHeight="1" x14ac:dyDescent="0.2">
      <c r="A24" s="54">
        <v>43560</v>
      </c>
      <c r="B24" s="9" t="s">
        <v>167</v>
      </c>
      <c r="C24" s="55" t="s">
        <v>168</v>
      </c>
      <c r="D24" s="9" t="s">
        <v>163</v>
      </c>
      <c r="E24" s="9" t="s">
        <v>164</v>
      </c>
      <c r="F24" s="9" t="s">
        <v>157</v>
      </c>
      <c r="G24" s="110">
        <f t="shared" si="0"/>
        <v>6400</v>
      </c>
      <c r="H24" s="9"/>
      <c r="I24" s="9"/>
      <c r="J24" s="9"/>
      <c r="K24" s="9"/>
      <c r="L24" s="9"/>
      <c r="M24" s="9"/>
      <c r="N24" s="9"/>
      <c r="O24" s="9"/>
      <c r="P24" s="9">
        <v>6400</v>
      </c>
      <c r="Q24" s="9"/>
      <c r="R24" s="9"/>
      <c r="S24" s="9"/>
      <c r="T24" s="9"/>
      <c r="U24" s="10"/>
      <c r="V24" s="9" t="s">
        <v>166</v>
      </c>
      <c r="W24" s="2"/>
      <c r="X24" s="18"/>
    </row>
    <row r="25" spans="1:24" ht="30" customHeight="1" x14ac:dyDescent="0.2">
      <c r="A25" s="54">
        <v>43560</v>
      </c>
      <c r="B25" s="9" t="s">
        <v>169</v>
      </c>
      <c r="C25" s="55" t="s">
        <v>171</v>
      </c>
      <c r="D25" s="9" t="s">
        <v>172</v>
      </c>
      <c r="E25" s="9" t="s">
        <v>164</v>
      </c>
      <c r="F25" s="9" t="s">
        <v>173</v>
      </c>
      <c r="G25" s="110">
        <f t="shared" si="0"/>
        <v>29500</v>
      </c>
      <c r="H25" s="9"/>
      <c r="I25" s="9"/>
      <c r="J25" s="9"/>
      <c r="K25" s="9"/>
      <c r="L25" s="9"/>
      <c r="M25" s="9"/>
      <c r="N25" s="9"/>
      <c r="O25" s="9"/>
      <c r="P25" s="9">
        <v>29500</v>
      </c>
      <c r="Q25" s="9"/>
      <c r="R25" s="9"/>
      <c r="S25" s="9"/>
      <c r="T25" s="9"/>
      <c r="U25" s="10"/>
      <c r="V25" s="9" t="s">
        <v>166</v>
      </c>
      <c r="W25" s="2"/>
      <c r="X25" s="18"/>
    </row>
    <row r="26" spans="1:24" ht="30" customHeight="1" x14ac:dyDescent="0.2">
      <c r="A26" s="54">
        <v>43560</v>
      </c>
      <c r="B26" s="9" t="s">
        <v>170</v>
      </c>
      <c r="C26" s="55" t="s">
        <v>171</v>
      </c>
      <c r="D26" s="9" t="s">
        <v>172</v>
      </c>
      <c r="E26" s="9" t="s">
        <v>164</v>
      </c>
      <c r="F26" s="9" t="s">
        <v>173</v>
      </c>
      <c r="G26" s="110">
        <f t="shared" si="0"/>
        <v>29500</v>
      </c>
      <c r="H26" s="9"/>
      <c r="I26" s="9"/>
      <c r="J26" s="9"/>
      <c r="K26" s="9"/>
      <c r="L26" s="9"/>
      <c r="M26" s="9"/>
      <c r="N26" s="9"/>
      <c r="O26" s="9"/>
      <c r="P26" s="9">
        <v>29500</v>
      </c>
      <c r="Q26" s="9"/>
      <c r="R26" s="9"/>
      <c r="S26" s="9"/>
      <c r="T26" s="9"/>
      <c r="U26" s="10"/>
      <c r="V26" s="9" t="s">
        <v>166</v>
      </c>
      <c r="W26" s="2"/>
      <c r="X26" s="18"/>
    </row>
    <row r="27" spans="1:24" ht="30" customHeight="1" x14ac:dyDescent="0.2">
      <c r="A27" s="54">
        <v>43560</v>
      </c>
      <c r="B27" s="9" t="s">
        <v>174</v>
      </c>
      <c r="C27" s="55" t="s">
        <v>175</v>
      </c>
      <c r="D27" s="9" t="s">
        <v>163</v>
      </c>
      <c r="E27" s="9" t="s">
        <v>176</v>
      </c>
      <c r="F27" s="9" t="s">
        <v>177</v>
      </c>
      <c r="G27" s="110">
        <f t="shared" si="0"/>
        <v>12000</v>
      </c>
      <c r="H27" s="9"/>
      <c r="I27" s="9"/>
      <c r="J27" s="9"/>
      <c r="K27" s="9"/>
      <c r="L27" s="9"/>
      <c r="M27" s="9"/>
      <c r="N27" s="9"/>
      <c r="O27" s="9">
        <v>12000</v>
      </c>
      <c r="P27" s="9"/>
      <c r="Q27" s="9"/>
      <c r="R27" s="9"/>
      <c r="S27" s="9"/>
      <c r="T27" s="9"/>
      <c r="U27" s="10" t="s">
        <v>800</v>
      </c>
      <c r="V27" s="9" t="s">
        <v>178</v>
      </c>
      <c r="W27" s="2"/>
      <c r="X27" s="18"/>
    </row>
    <row r="28" spans="1:24" ht="30" customHeight="1" x14ac:dyDescent="0.2">
      <c r="A28" s="54">
        <v>43560</v>
      </c>
      <c r="B28" s="9" t="s">
        <v>225</v>
      </c>
      <c r="C28" s="55" t="s">
        <v>226</v>
      </c>
      <c r="D28" s="9" t="s">
        <v>215</v>
      </c>
      <c r="E28" s="9" t="s">
        <v>227</v>
      </c>
      <c r="F28" s="9" t="s">
        <v>23</v>
      </c>
      <c r="G28" s="110">
        <f t="shared" si="0"/>
        <v>26500</v>
      </c>
      <c r="H28" s="9"/>
      <c r="I28" s="9">
        <v>26500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 t="s">
        <v>246</v>
      </c>
      <c r="V28" s="9" t="s">
        <v>228</v>
      </c>
      <c r="W28" s="9"/>
      <c r="X28" s="21"/>
    </row>
    <row r="29" spans="1:24" s="59" customFormat="1" ht="30" customHeight="1" x14ac:dyDescent="0.2">
      <c r="A29" s="58">
        <v>43561</v>
      </c>
      <c r="B29" s="53" t="s">
        <v>187</v>
      </c>
      <c r="C29" s="53" t="s">
        <v>212</v>
      </c>
      <c r="D29" s="53" t="s">
        <v>212</v>
      </c>
      <c r="E29" s="53" t="s">
        <v>188</v>
      </c>
      <c r="F29" s="53" t="s">
        <v>46</v>
      </c>
      <c r="G29" s="110">
        <f t="shared" si="0"/>
        <v>283710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>
        <v>283710</v>
      </c>
      <c r="T29" s="53" t="s">
        <v>240</v>
      </c>
      <c r="U29" s="84" t="s">
        <v>242</v>
      </c>
      <c r="V29" s="53" t="s">
        <v>83</v>
      </c>
      <c r="W29" s="53" t="s">
        <v>241</v>
      </c>
      <c r="X29" s="20"/>
    </row>
    <row r="30" spans="1:24" ht="30" customHeight="1" x14ac:dyDescent="0.2">
      <c r="A30" s="1">
        <v>43561</v>
      </c>
      <c r="B30" s="2" t="s">
        <v>179</v>
      </c>
      <c r="C30" s="19" t="s">
        <v>180</v>
      </c>
      <c r="D30" s="2" t="s">
        <v>186</v>
      </c>
      <c r="E30" s="2" t="s">
        <v>181</v>
      </c>
      <c r="F30" s="2" t="s">
        <v>182</v>
      </c>
      <c r="G30" s="110">
        <f t="shared" si="0"/>
        <v>5000</v>
      </c>
      <c r="H30" s="2"/>
      <c r="I30" s="2"/>
      <c r="J30" s="2"/>
      <c r="K30" s="2"/>
      <c r="L30" s="2"/>
      <c r="M30" s="2"/>
      <c r="N30" s="2"/>
      <c r="O30" s="2"/>
      <c r="P30" s="2">
        <v>5000</v>
      </c>
      <c r="Q30" s="2"/>
      <c r="R30" s="2"/>
      <c r="S30" s="2"/>
      <c r="T30" s="2"/>
      <c r="U30" s="10"/>
      <c r="V30" s="2" t="s">
        <v>183</v>
      </c>
      <c r="W30" s="2"/>
      <c r="X30" s="18"/>
    </row>
    <row r="31" spans="1:24" ht="30" customHeight="1" x14ac:dyDescent="0.2">
      <c r="A31" s="1">
        <v>43561</v>
      </c>
      <c r="B31" s="2" t="s">
        <v>184</v>
      </c>
      <c r="C31" s="19" t="s">
        <v>185</v>
      </c>
      <c r="D31" s="2" t="s">
        <v>186</v>
      </c>
      <c r="E31" s="2" t="s">
        <v>181</v>
      </c>
      <c r="F31" s="2" t="s">
        <v>182</v>
      </c>
      <c r="G31" s="110">
        <f t="shared" si="0"/>
        <v>29500</v>
      </c>
      <c r="H31" s="2"/>
      <c r="I31" s="2"/>
      <c r="J31" s="2"/>
      <c r="K31" s="2"/>
      <c r="L31" s="2"/>
      <c r="M31" s="2"/>
      <c r="N31" s="2"/>
      <c r="O31" s="2"/>
      <c r="P31" s="2">
        <v>29500</v>
      </c>
      <c r="Q31" s="2"/>
      <c r="R31" s="2"/>
      <c r="S31" s="2"/>
      <c r="T31" s="2"/>
      <c r="U31" s="10"/>
      <c r="V31" s="2" t="s">
        <v>183</v>
      </c>
      <c r="W31" s="2"/>
      <c r="X31" s="18"/>
    </row>
    <row r="32" spans="1:24" ht="30" customHeight="1" x14ac:dyDescent="0.2">
      <c r="A32" s="1">
        <v>43562</v>
      </c>
      <c r="B32" s="2" t="s">
        <v>205</v>
      </c>
      <c r="C32" s="19" t="s">
        <v>206</v>
      </c>
      <c r="D32" s="2" t="s">
        <v>207</v>
      </c>
      <c r="E32" s="2" t="s">
        <v>204</v>
      </c>
      <c r="F32" s="2" t="s">
        <v>210</v>
      </c>
      <c r="G32" s="110">
        <f t="shared" si="0"/>
        <v>10000</v>
      </c>
      <c r="H32" s="2"/>
      <c r="I32" s="2"/>
      <c r="J32" s="2"/>
      <c r="K32" s="2"/>
      <c r="L32" s="2"/>
      <c r="M32" s="2"/>
      <c r="N32" s="2"/>
      <c r="O32" s="2">
        <v>10000</v>
      </c>
      <c r="P32" s="2"/>
      <c r="Q32" s="2"/>
      <c r="R32" s="2"/>
      <c r="S32" s="2"/>
      <c r="T32" s="2"/>
      <c r="U32" s="10" t="s">
        <v>802</v>
      </c>
      <c r="V32" s="2" t="s">
        <v>208</v>
      </c>
      <c r="W32" s="2"/>
      <c r="X32" s="18"/>
    </row>
    <row r="33" spans="1:24" ht="30" customHeight="1" x14ac:dyDescent="0.2">
      <c r="A33" s="1">
        <v>43562</v>
      </c>
      <c r="B33" s="2" t="s">
        <v>189</v>
      </c>
      <c r="C33" s="19" t="s">
        <v>191</v>
      </c>
      <c r="D33" s="2" t="s">
        <v>200</v>
      </c>
      <c r="E33" s="2" t="s">
        <v>50</v>
      </c>
      <c r="F33" s="2" t="s">
        <v>211</v>
      </c>
      <c r="G33" s="110">
        <f t="shared" si="0"/>
        <v>5000</v>
      </c>
      <c r="H33" s="2"/>
      <c r="I33" s="2">
        <v>5000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0" t="s">
        <v>248</v>
      </c>
      <c r="V33" s="2" t="s">
        <v>190</v>
      </c>
      <c r="W33" s="2"/>
      <c r="X33" s="18"/>
    </row>
    <row r="34" spans="1:24" ht="30" customHeight="1" x14ac:dyDescent="0.2">
      <c r="A34" s="1">
        <v>43562</v>
      </c>
      <c r="B34" s="2" t="s">
        <v>192</v>
      </c>
      <c r="C34" s="19" t="s">
        <v>193</v>
      </c>
      <c r="D34" s="2" t="s">
        <v>200</v>
      </c>
      <c r="E34" s="2" t="s">
        <v>45</v>
      </c>
      <c r="F34" s="2" t="s">
        <v>211</v>
      </c>
      <c r="G34" s="110">
        <f t="shared" si="0"/>
        <v>1000</v>
      </c>
      <c r="H34" s="2"/>
      <c r="I34" s="2">
        <v>1000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0" t="s">
        <v>236</v>
      </c>
      <c r="V34" s="2" t="s">
        <v>195</v>
      </c>
      <c r="W34" s="2"/>
      <c r="X34" s="18"/>
    </row>
    <row r="35" spans="1:24" ht="30" customHeight="1" x14ac:dyDescent="0.2">
      <c r="A35" s="1">
        <v>43562</v>
      </c>
      <c r="B35" s="2" t="s">
        <v>927</v>
      </c>
      <c r="C35" s="19" t="s">
        <v>196</v>
      </c>
      <c r="D35" s="2" t="s">
        <v>197</v>
      </c>
      <c r="E35" s="2" t="s">
        <v>198</v>
      </c>
      <c r="F35" s="2" t="s">
        <v>209</v>
      </c>
      <c r="G35" s="110">
        <f t="shared" si="0"/>
        <v>50000</v>
      </c>
      <c r="H35" s="2"/>
      <c r="I35" s="2"/>
      <c r="J35" s="2">
        <v>50000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10" t="s">
        <v>243</v>
      </c>
      <c r="V35" s="2" t="s">
        <v>83</v>
      </c>
      <c r="W35" s="2" t="s">
        <v>144</v>
      </c>
      <c r="X35" s="18"/>
    </row>
    <row r="36" spans="1:24" ht="30" customHeight="1" x14ac:dyDescent="0.2">
      <c r="A36" s="1">
        <v>43562</v>
      </c>
      <c r="B36" s="2" t="s">
        <v>201</v>
      </c>
      <c r="C36" s="19" t="s">
        <v>202</v>
      </c>
      <c r="D36" s="2" t="s">
        <v>203</v>
      </c>
      <c r="E36" s="2" t="s">
        <v>199</v>
      </c>
      <c r="F36" s="2" t="s">
        <v>46</v>
      </c>
      <c r="G36" s="110">
        <f t="shared" si="0"/>
        <v>8448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v>8448</v>
      </c>
      <c r="T36" s="2" t="s">
        <v>239</v>
      </c>
      <c r="U36" s="10" t="s">
        <v>237</v>
      </c>
      <c r="V36" s="2" t="s">
        <v>194</v>
      </c>
      <c r="W36" s="2"/>
      <c r="X36" s="18"/>
    </row>
    <row r="37" spans="1:24" ht="30.75" customHeight="1" x14ac:dyDescent="0.2">
      <c r="A37" s="1">
        <v>43562</v>
      </c>
      <c r="B37" s="2" t="s">
        <v>213</v>
      </c>
      <c r="C37" s="19" t="s">
        <v>214</v>
      </c>
      <c r="D37" s="2" t="s">
        <v>215</v>
      </c>
      <c r="E37" s="2" t="s">
        <v>216</v>
      </c>
      <c r="F37" s="2" t="s">
        <v>217</v>
      </c>
      <c r="G37" s="110">
        <f t="shared" si="0"/>
        <v>29500</v>
      </c>
      <c r="H37" s="2"/>
      <c r="I37" s="2"/>
      <c r="J37" s="2"/>
      <c r="K37" s="2"/>
      <c r="L37" s="2"/>
      <c r="M37" s="2"/>
      <c r="N37" s="2"/>
      <c r="O37" s="2"/>
      <c r="P37" s="2">
        <v>29500</v>
      </c>
      <c r="Q37" s="2"/>
      <c r="R37" s="2"/>
      <c r="S37" s="2"/>
      <c r="T37" s="2"/>
      <c r="U37" s="10"/>
      <c r="V37" s="2" t="s">
        <v>218</v>
      </c>
      <c r="W37" s="2"/>
      <c r="X37" s="18"/>
    </row>
    <row r="38" spans="1:24" ht="30.75" customHeight="1" x14ac:dyDescent="0.2">
      <c r="A38" s="1">
        <v>43562</v>
      </c>
      <c r="B38" s="2" t="s">
        <v>213</v>
      </c>
      <c r="C38" s="19" t="s">
        <v>219</v>
      </c>
      <c r="D38" s="2" t="s">
        <v>220</v>
      </c>
      <c r="E38" s="2" t="s">
        <v>216</v>
      </c>
      <c r="F38" s="2" t="s">
        <v>217</v>
      </c>
      <c r="G38" s="110">
        <f t="shared" si="0"/>
        <v>25200</v>
      </c>
      <c r="H38" s="2"/>
      <c r="I38" s="2"/>
      <c r="J38" s="2"/>
      <c r="K38" s="2"/>
      <c r="L38" s="2"/>
      <c r="M38" s="2"/>
      <c r="N38" s="2"/>
      <c r="O38" s="2"/>
      <c r="P38" s="2">
        <v>25200</v>
      </c>
      <c r="Q38" s="2"/>
      <c r="R38" s="2"/>
      <c r="S38" s="2"/>
      <c r="T38" s="2"/>
      <c r="U38" s="10"/>
      <c r="V38" s="2" t="s">
        <v>218</v>
      </c>
      <c r="W38" s="2"/>
      <c r="X38" s="18"/>
    </row>
    <row r="39" spans="1:24" ht="30.75" customHeight="1" x14ac:dyDescent="0.2">
      <c r="A39" s="54">
        <v>43563</v>
      </c>
      <c r="B39" s="9" t="s">
        <v>229</v>
      </c>
      <c r="C39" s="55" t="s">
        <v>230</v>
      </c>
      <c r="D39" s="9" t="s">
        <v>231</v>
      </c>
      <c r="E39" s="9" t="s">
        <v>227</v>
      </c>
      <c r="F39" s="9" t="s">
        <v>23</v>
      </c>
      <c r="G39" s="110">
        <f t="shared" si="0"/>
        <v>3780</v>
      </c>
      <c r="H39" s="9"/>
      <c r="I39" s="9">
        <v>3780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 t="s">
        <v>244</v>
      </c>
      <c r="V39" s="9" t="s">
        <v>232</v>
      </c>
      <c r="W39" s="2"/>
      <c r="X39" s="18"/>
    </row>
    <row r="40" spans="1:24" ht="30.75" customHeight="1" x14ac:dyDescent="0.2">
      <c r="A40" s="54">
        <v>43563</v>
      </c>
      <c r="B40" s="9" t="s">
        <v>249</v>
      </c>
      <c r="C40" s="55" t="s">
        <v>250</v>
      </c>
      <c r="D40" s="9" t="s">
        <v>251</v>
      </c>
      <c r="E40" s="9" t="s">
        <v>252</v>
      </c>
      <c r="F40" s="9" t="s">
        <v>253</v>
      </c>
      <c r="G40" s="110">
        <f t="shared" si="0"/>
        <v>25200</v>
      </c>
      <c r="H40" s="9"/>
      <c r="I40" s="9"/>
      <c r="J40" s="9"/>
      <c r="K40" s="9"/>
      <c r="L40" s="9"/>
      <c r="M40" s="9"/>
      <c r="N40" s="9"/>
      <c r="O40" s="9"/>
      <c r="P40" s="9">
        <v>25200</v>
      </c>
      <c r="Q40" s="9"/>
      <c r="R40" s="9"/>
      <c r="S40" s="9"/>
      <c r="T40" s="9"/>
      <c r="U40" s="10"/>
      <c r="V40" s="9" t="s">
        <v>254</v>
      </c>
      <c r="W40" s="2"/>
      <c r="X40" s="18"/>
    </row>
    <row r="41" spans="1:24" ht="30.75" customHeight="1" x14ac:dyDescent="0.2">
      <c r="A41" s="54">
        <v>43564</v>
      </c>
      <c r="B41" s="9" t="s">
        <v>255</v>
      </c>
      <c r="C41" s="55" t="s">
        <v>256</v>
      </c>
      <c r="D41" s="9" t="s">
        <v>257</v>
      </c>
      <c r="E41" s="9" t="s">
        <v>258</v>
      </c>
      <c r="F41" s="9" t="s">
        <v>70</v>
      </c>
      <c r="G41" s="110">
        <f t="shared" si="0"/>
        <v>66800</v>
      </c>
      <c r="H41" s="9"/>
      <c r="I41" s="9"/>
      <c r="J41" s="9"/>
      <c r="K41" s="9"/>
      <c r="L41" s="9"/>
      <c r="M41" s="9"/>
      <c r="N41" s="9"/>
      <c r="O41" s="9"/>
      <c r="P41" s="9"/>
      <c r="Q41" s="9">
        <v>66800</v>
      </c>
      <c r="R41" s="9"/>
      <c r="S41" s="9"/>
      <c r="T41" s="9"/>
      <c r="U41" s="10"/>
      <c r="V41" s="9" t="s">
        <v>259</v>
      </c>
      <c r="W41" s="2"/>
      <c r="X41" s="18"/>
    </row>
    <row r="42" spans="1:24" ht="30.75" customHeight="1" x14ac:dyDescent="0.2">
      <c r="A42" s="54">
        <v>43564</v>
      </c>
      <c r="B42" s="9" t="s">
        <v>260</v>
      </c>
      <c r="C42" s="55" t="s">
        <v>261</v>
      </c>
      <c r="D42" s="9" t="s">
        <v>262</v>
      </c>
      <c r="E42" s="9" t="s">
        <v>252</v>
      </c>
      <c r="F42" s="9" t="s">
        <v>263</v>
      </c>
      <c r="G42" s="110">
        <f t="shared" si="0"/>
        <v>12160</v>
      </c>
      <c r="H42" s="9"/>
      <c r="I42" s="9"/>
      <c r="J42" s="9"/>
      <c r="K42" s="9"/>
      <c r="L42" s="9"/>
      <c r="M42" s="9"/>
      <c r="N42" s="9"/>
      <c r="O42" s="9"/>
      <c r="P42" s="9">
        <v>12160</v>
      </c>
      <c r="Q42" s="9"/>
      <c r="R42" s="9"/>
      <c r="S42" s="9"/>
      <c r="T42" s="9"/>
      <c r="U42" s="10"/>
      <c r="V42" s="9" t="s">
        <v>254</v>
      </c>
      <c r="W42" s="2"/>
      <c r="X42" s="18"/>
    </row>
    <row r="43" spans="1:24" ht="30.75" customHeight="1" x14ac:dyDescent="0.2">
      <c r="A43" s="54">
        <v>43564</v>
      </c>
      <c r="B43" s="9" t="s">
        <v>264</v>
      </c>
      <c r="C43" s="55" t="s">
        <v>265</v>
      </c>
      <c r="D43" s="9" t="s">
        <v>251</v>
      </c>
      <c r="E43" s="9" t="s">
        <v>252</v>
      </c>
      <c r="F43" s="9" t="s">
        <v>263</v>
      </c>
      <c r="G43" s="110">
        <f t="shared" si="0"/>
        <v>26600</v>
      </c>
      <c r="H43" s="9"/>
      <c r="I43" s="9"/>
      <c r="J43" s="9"/>
      <c r="K43" s="9"/>
      <c r="L43" s="9"/>
      <c r="M43" s="9"/>
      <c r="N43" s="9"/>
      <c r="O43" s="9"/>
      <c r="P43" s="9">
        <v>26600</v>
      </c>
      <c r="Q43" s="9"/>
      <c r="R43" s="9"/>
      <c r="S43" s="9"/>
      <c r="T43" s="9"/>
      <c r="U43" s="10"/>
      <c r="V43" s="9" t="s">
        <v>254</v>
      </c>
      <c r="W43" s="2"/>
      <c r="X43" s="18"/>
    </row>
    <row r="44" spans="1:24" ht="30.75" customHeight="1" x14ac:dyDescent="0.2">
      <c r="A44" s="54">
        <v>43564</v>
      </c>
      <c r="B44" s="9" t="s">
        <v>266</v>
      </c>
      <c r="C44" s="55" t="s">
        <v>267</v>
      </c>
      <c r="D44" s="9" t="s">
        <v>268</v>
      </c>
      <c r="E44" s="9" t="s">
        <v>269</v>
      </c>
      <c r="F44" s="9" t="s">
        <v>270</v>
      </c>
      <c r="G44" s="110">
        <f t="shared" si="0"/>
        <v>23000</v>
      </c>
      <c r="H44" s="9"/>
      <c r="I44" s="9"/>
      <c r="J44" s="9"/>
      <c r="K44" s="9"/>
      <c r="L44" s="9"/>
      <c r="M44" s="9"/>
      <c r="N44" s="9"/>
      <c r="O44" s="9">
        <v>23000</v>
      </c>
      <c r="P44" s="9"/>
      <c r="Q44" s="9"/>
      <c r="R44" s="9"/>
      <c r="S44" s="9"/>
      <c r="T44" s="9"/>
      <c r="U44" s="10" t="s">
        <v>272</v>
      </c>
      <c r="V44" s="9" t="s">
        <v>271</v>
      </c>
      <c r="W44" s="2"/>
      <c r="X44" s="18"/>
    </row>
    <row r="45" spans="1:24" ht="30.75" customHeight="1" x14ac:dyDescent="0.2">
      <c r="A45" s="68">
        <v>43565</v>
      </c>
      <c r="B45" s="69" t="s">
        <v>282</v>
      </c>
      <c r="C45" s="70" t="s">
        <v>283</v>
      </c>
      <c r="D45" s="69" t="s">
        <v>284</v>
      </c>
      <c r="E45" s="69" t="s">
        <v>285</v>
      </c>
      <c r="F45" s="69" t="s">
        <v>807</v>
      </c>
      <c r="G45" s="110">
        <f t="shared" si="0"/>
        <v>9600</v>
      </c>
      <c r="H45" s="69"/>
      <c r="I45" s="69"/>
      <c r="J45" s="69"/>
      <c r="K45" s="69"/>
      <c r="L45" s="69"/>
      <c r="M45" s="69"/>
      <c r="N45" s="69"/>
      <c r="O45" s="69">
        <v>9600</v>
      </c>
      <c r="P45" s="69"/>
      <c r="Q45" s="69"/>
      <c r="R45" s="69"/>
      <c r="S45" s="69"/>
      <c r="T45" s="69"/>
      <c r="U45" s="10" t="s">
        <v>287</v>
      </c>
      <c r="V45" s="69" t="s">
        <v>286</v>
      </c>
      <c r="W45" s="2"/>
      <c r="X45" s="18"/>
    </row>
    <row r="46" spans="1:24" ht="30.75" customHeight="1" x14ac:dyDescent="0.2">
      <c r="A46" s="68">
        <v>43565</v>
      </c>
      <c r="B46" s="69" t="s">
        <v>288</v>
      </c>
      <c r="C46" s="69" t="s">
        <v>289</v>
      </c>
      <c r="D46" s="69" t="s">
        <v>292</v>
      </c>
      <c r="E46" s="69" t="s">
        <v>290</v>
      </c>
      <c r="F46" s="69" t="s">
        <v>291</v>
      </c>
      <c r="G46" s="110">
        <f t="shared" si="0"/>
        <v>17800</v>
      </c>
      <c r="H46" s="69"/>
      <c r="I46" s="69"/>
      <c r="J46" s="69"/>
      <c r="K46" s="69"/>
      <c r="L46" s="69"/>
      <c r="M46" s="69"/>
      <c r="N46" s="69"/>
      <c r="O46" s="69"/>
      <c r="P46" s="69">
        <v>17800</v>
      </c>
      <c r="Q46" s="69"/>
      <c r="R46" s="69"/>
      <c r="S46" s="69"/>
      <c r="T46" s="69"/>
      <c r="U46" s="10"/>
      <c r="V46" s="69" t="s">
        <v>293</v>
      </c>
      <c r="W46" s="2"/>
      <c r="X46" s="18"/>
    </row>
    <row r="47" spans="1:24" ht="30.75" customHeight="1" x14ac:dyDescent="0.2">
      <c r="A47" s="68">
        <v>43565</v>
      </c>
      <c r="B47" s="69" t="s">
        <v>484</v>
      </c>
      <c r="C47" s="70" t="s">
        <v>485</v>
      </c>
      <c r="D47" s="69" t="s">
        <v>486</v>
      </c>
      <c r="E47" s="69" t="s">
        <v>487</v>
      </c>
      <c r="F47" s="69" t="s">
        <v>488</v>
      </c>
      <c r="G47" s="110">
        <f t="shared" si="0"/>
        <v>253360</v>
      </c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>
        <v>253360</v>
      </c>
      <c r="T47" s="69"/>
      <c r="U47" s="10" t="s">
        <v>491</v>
      </c>
      <c r="V47" s="69" t="s">
        <v>489</v>
      </c>
      <c r="W47" s="2"/>
      <c r="X47" s="18"/>
    </row>
    <row r="48" spans="1:24" ht="30.75" customHeight="1" x14ac:dyDescent="0.2">
      <c r="A48" s="68">
        <v>43566</v>
      </c>
      <c r="B48" s="69" t="s">
        <v>493</v>
      </c>
      <c r="C48" s="70" t="s">
        <v>494</v>
      </c>
      <c r="D48" s="69" t="s">
        <v>495</v>
      </c>
      <c r="E48" s="69" t="s">
        <v>496</v>
      </c>
      <c r="F48" s="69" t="s">
        <v>497</v>
      </c>
      <c r="G48" s="110">
        <f t="shared" si="0"/>
        <v>101680</v>
      </c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>
        <v>101680</v>
      </c>
      <c r="T48" s="69"/>
      <c r="U48" s="10" t="s">
        <v>781</v>
      </c>
      <c r="V48" s="69" t="s">
        <v>498</v>
      </c>
      <c r="W48" s="2"/>
      <c r="X48" s="18"/>
    </row>
    <row r="49" spans="1:24" ht="30.75" customHeight="1" x14ac:dyDescent="0.2">
      <c r="A49" s="68">
        <v>43566</v>
      </c>
      <c r="B49" s="69" t="s">
        <v>499</v>
      </c>
      <c r="C49" s="70" t="s">
        <v>500</v>
      </c>
      <c r="D49" s="69" t="s">
        <v>501</v>
      </c>
      <c r="E49" s="69" t="s">
        <v>502</v>
      </c>
      <c r="F49" s="69" t="s">
        <v>503</v>
      </c>
      <c r="G49" s="110">
        <f t="shared" si="0"/>
        <v>9120</v>
      </c>
      <c r="H49" s="69"/>
      <c r="I49" s="69"/>
      <c r="J49" s="69"/>
      <c r="K49" s="69"/>
      <c r="L49" s="69"/>
      <c r="M49" s="69"/>
      <c r="N49" s="69"/>
      <c r="O49" s="69">
        <v>9120</v>
      </c>
      <c r="P49" s="69"/>
      <c r="Q49" s="69"/>
      <c r="R49" s="69"/>
      <c r="S49" s="69"/>
      <c r="T49" s="69"/>
      <c r="U49" s="10" t="s">
        <v>511</v>
      </c>
      <c r="V49" s="69" t="s">
        <v>504</v>
      </c>
      <c r="W49" s="2"/>
      <c r="X49" s="18"/>
    </row>
    <row r="50" spans="1:24" ht="30.75" customHeight="1" x14ac:dyDescent="0.2">
      <c r="A50" s="68">
        <v>43566</v>
      </c>
      <c r="B50" s="69" t="s">
        <v>505</v>
      </c>
      <c r="C50" s="70" t="s">
        <v>506</v>
      </c>
      <c r="D50" s="69" t="s">
        <v>507</v>
      </c>
      <c r="E50" s="69" t="s">
        <v>502</v>
      </c>
      <c r="F50" s="69" t="s">
        <v>503</v>
      </c>
      <c r="G50" s="110">
        <f t="shared" si="0"/>
        <v>200</v>
      </c>
      <c r="H50" s="69"/>
      <c r="I50" s="69"/>
      <c r="J50" s="69"/>
      <c r="K50" s="69"/>
      <c r="L50" s="69"/>
      <c r="M50" s="69"/>
      <c r="N50" s="69"/>
      <c r="O50" s="69">
        <v>200</v>
      </c>
      <c r="P50" s="69"/>
      <c r="Q50" s="69"/>
      <c r="R50" s="69"/>
      <c r="S50" s="69"/>
      <c r="T50" s="69"/>
      <c r="U50" s="10" t="s">
        <v>512</v>
      </c>
      <c r="V50" s="69" t="s">
        <v>504</v>
      </c>
      <c r="W50" s="2"/>
      <c r="X50" s="18"/>
    </row>
    <row r="51" spans="1:24" ht="30.75" customHeight="1" x14ac:dyDescent="0.2">
      <c r="A51" s="68">
        <v>43566</v>
      </c>
      <c r="B51" s="69" t="s">
        <v>508</v>
      </c>
      <c r="C51" s="70" t="s">
        <v>509</v>
      </c>
      <c r="D51" s="69" t="s">
        <v>510</v>
      </c>
      <c r="E51" s="69" t="s">
        <v>502</v>
      </c>
      <c r="F51" s="69" t="s">
        <v>503</v>
      </c>
      <c r="G51" s="110">
        <f t="shared" si="0"/>
        <v>6000</v>
      </c>
      <c r="H51" s="69"/>
      <c r="I51" s="69"/>
      <c r="J51" s="69"/>
      <c r="K51" s="69"/>
      <c r="L51" s="69"/>
      <c r="M51" s="69"/>
      <c r="N51" s="69"/>
      <c r="O51" s="69">
        <v>6000</v>
      </c>
      <c r="P51" s="69"/>
      <c r="Q51" s="69"/>
      <c r="R51" s="69"/>
      <c r="S51" s="69"/>
      <c r="T51" s="69"/>
      <c r="U51" s="10" t="s">
        <v>513</v>
      </c>
      <c r="V51" s="69" t="s">
        <v>504</v>
      </c>
      <c r="W51" s="2"/>
      <c r="X51" s="18"/>
    </row>
    <row r="52" spans="1:24" ht="30.75" customHeight="1" x14ac:dyDescent="0.2">
      <c r="A52" s="68">
        <v>43566</v>
      </c>
      <c r="B52" s="69" t="s">
        <v>516</v>
      </c>
      <c r="C52" s="70" t="s">
        <v>517</v>
      </c>
      <c r="D52" s="69" t="s">
        <v>518</v>
      </c>
      <c r="E52" s="69" t="s">
        <v>496</v>
      </c>
      <c r="F52" s="69" t="s">
        <v>23</v>
      </c>
      <c r="G52" s="110">
        <f t="shared" si="0"/>
        <v>5000</v>
      </c>
      <c r="H52" s="69"/>
      <c r="I52" s="69">
        <v>5000</v>
      </c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10" t="s">
        <v>782</v>
      </c>
      <c r="V52" s="69" t="s">
        <v>519</v>
      </c>
      <c r="W52" s="2"/>
      <c r="X52" s="18"/>
    </row>
    <row r="53" spans="1:24" ht="30.75" customHeight="1" x14ac:dyDescent="0.2">
      <c r="A53" s="68">
        <v>43567</v>
      </c>
      <c r="B53" s="69" t="s">
        <v>520</v>
      </c>
      <c r="C53" s="69" t="s">
        <v>528</v>
      </c>
      <c r="D53" s="69" t="s">
        <v>529</v>
      </c>
      <c r="E53" s="69" t="s">
        <v>521</v>
      </c>
      <c r="F53" s="69" t="s">
        <v>522</v>
      </c>
      <c r="G53" s="110">
        <f t="shared" si="0"/>
        <v>169800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>
        <v>169800</v>
      </c>
      <c r="T53" s="69"/>
      <c r="U53" s="10" t="s">
        <v>787</v>
      </c>
      <c r="V53" s="69" t="s">
        <v>523</v>
      </c>
      <c r="W53" s="2"/>
      <c r="X53" s="18" t="s">
        <v>695</v>
      </c>
    </row>
    <row r="54" spans="1:24" ht="30.75" customHeight="1" x14ac:dyDescent="0.2">
      <c r="A54" s="68">
        <v>43567</v>
      </c>
      <c r="B54" s="69" t="s">
        <v>524</v>
      </c>
      <c r="C54" s="70" t="s">
        <v>525</v>
      </c>
      <c r="D54" s="69" t="s">
        <v>526</v>
      </c>
      <c r="E54" s="69" t="s">
        <v>521</v>
      </c>
      <c r="F54" s="69" t="s">
        <v>522</v>
      </c>
      <c r="G54" s="110">
        <f t="shared" si="0"/>
        <v>23640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>
        <v>23640</v>
      </c>
      <c r="T54" s="69"/>
      <c r="U54" s="10" t="s">
        <v>788</v>
      </c>
      <c r="V54" s="69" t="s">
        <v>527</v>
      </c>
      <c r="W54" s="2"/>
      <c r="X54" s="18"/>
    </row>
    <row r="55" spans="1:24" ht="30.75" customHeight="1" x14ac:dyDescent="0.2">
      <c r="A55" s="68">
        <v>43567</v>
      </c>
      <c r="B55" s="69" t="s">
        <v>530</v>
      </c>
      <c r="C55" s="70" t="s">
        <v>531</v>
      </c>
      <c r="D55" s="69" t="s">
        <v>532</v>
      </c>
      <c r="E55" s="69" t="s">
        <v>533</v>
      </c>
      <c r="F55" s="69" t="s">
        <v>534</v>
      </c>
      <c r="G55" s="110">
        <f t="shared" si="0"/>
        <v>18000</v>
      </c>
      <c r="H55" s="69"/>
      <c r="I55" s="69"/>
      <c r="J55" s="69"/>
      <c r="K55" s="69"/>
      <c r="L55" s="69"/>
      <c r="M55" s="69"/>
      <c r="N55" s="69"/>
      <c r="O55" s="69"/>
      <c r="P55" s="69">
        <v>18000</v>
      </c>
      <c r="Q55" s="69"/>
      <c r="R55" s="69"/>
      <c r="S55" s="69"/>
      <c r="T55" s="69"/>
      <c r="U55" s="10"/>
      <c r="V55" s="69" t="s">
        <v>535</v>
      </c>
      <c r="W55" s="2"/>
      <c r="X55" s="18"/>
    </row>
    <row r="56" spans="1:24" ht="30.75" customHeight="1" x14ac:dyDescent="0.2">
      <c r="A56" s="68">
        <v>43567</v>
      </c>
      <c r="B56" s="69" t="s">
        <v>541</v>
      </c>
      <c r="C56" s="70" t="s">
        <v>545</v>
      </c>
      <c r="D56" s="69" t="s">
        <v>546</v>
      </c>
      <c r="E56" s="69" t="s">
        <v>542</v>
      </c>
      <c r="F56" s="69" t="s">
        <v>543</v>
      </c>
      <c r="G56" s="110">
        <f t="shared" si="0"/>
        <v>12000</v>
      </c>
      <c r="H56" s="69"/>
      <c r="I56" s="69">
        <v>12000</v>
      </c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10" t="s">
        <v>789</v>
      </c>
      <c r="V56" s="69" t="s">
        <v>544</v>
      </c>
      <c r="W56" s="2"/>
      <c r="X56" s="18"/>
    </row>
    <row r="57" spans="1:24" ht="30.75" customHeight="1" x14ac:dyDescent="0.2">
      <c r="A57" s="68">
        <v>43567</v>
      </c>
      <c r="B57" s="69" t="s">
        <v>548</v>
      </c>
      <c r="C57" s="70" t="s">
        <v>549</v>
      </c>
      <c r="D57" s="69" t="s">
        <v>207</v>
      </c>
      <c r="E57" s="69" t="s">
        <v>547</v>
      </c>
      <c r="F57" s="69" t="s">
        <v>807</v>
      </c>
      <c r="G57" s="110">
        <f t="shared" si="0"/>
        <v>18720</v>
      </c>
      <c r="H57" s="69"/>
      <c r="I57" s="69"/>
      <c r="J57" s="69"/>
      <c r="K57" s="69"/>
      <c r="L57" s="69"/>
      <c r="M57" s="69"/>
      <c r="N57" s="69"/>
      <c r="O57" s="69">
        <v>18720</v>
      </c>
      <c r="P57" s="69"/>
      <c r="Q57" s="69"/>
      <c r="R57" s="69"/>
      <c r="S57" s="69"/>
      <c r="T57" s="69"/>
      <c r="U57" s="10" t="s">
        <v>803</v>
      </c>
      <c r="V57" s="69" t="s">
        <v>66</v>
      </c>
      <c r="W57" s="2"/>
      <c r="X57" s="18"/>
    </row>
    <row r="58" spans="1:24" ht="30.75" customHeight="1" x14ac:dyDescent="0.2">
      <c r="A58" s="68">
        <v>43567</v>
      </c>
      <c r="B58" s="69" t="s">
        <v>550</v>
      </c>
      <c r="C58" s="70" t="s">
        <v>563</v>
      </c>
      <c r="D58" s="69" t="s">
        <v>564</v>
      </c>
      <c r="E58" s="69" t="s">
        <v>64</v>
      </c>
      <c r="F58" s="69" t="s">
        <v>565</v>
      </c>
      <c r="G58" s="110">
        <f t="shared" si="0"/>
        <v>5000</v>
      </c>
      <c r="H58" s="69"/>
      <c r="I58" s="69"/>
      <c r="J58" s="69"/>
      <c r="K58" s="69"/>
      <c r="L58" s="69"/>
      <c r="M58" s="69"/>
      <c r="N58" s="69"/>
      <c r="O58" s="69">
        <v>5000</v>
      </c>
      <c r="P58" s="69"/>
      <c r="Q58" s="69"/>
      <c r="R58" s="69"/>
      <c r="S58" s="69"/>
      <c r="T58" s="69"/>
      <c r="U58" s="10" t="s">
        <v>804</v>
      </c>
      <c r="V58" s="69" t="s">
        <v>551</v>
      </c>
      <c r="W58" s="2"/>
      <c r="X58" s="18"/>
    </row>
    <row r="59" spans="1:24" ht="30.75" customHeight="1" x14ac:dyDescent="0.2">
      <c r="A59" s="68">
        <v>43568</v>
      </c>
      <c r="B59" s="69" t="s">
        <v>552</v>
      </c>
      <c r="C59" s="70" t="s">
        <v>553</v>
      </c>
      <c r="D59" s="69" t="s">
        <v>203</v>
      </c>
      <c r="E59" s="69" t="s">
        <v>502</v>
      </c>
      <c r="F59" s="69" t="s">
        <v>562</v>
      </c>
      <c r="G59" s="110">
        <f t="shared" si="0"/>
        <v>25200</v>
      </c>
      <c r="H59" s="69"/>
      <c r="I59" s="75"/>
      <c r="J59" s="75"/>
      <c r="K59" s="75"/>
      <c r="L59" s="75"/>
      <c r="M59" s="75"/>
      <c r="N59" s="75"/>
      <c r="O59" s="75">
        <v>25200</v>
      </c>
      <c r="P59" s="69"/>
      <c r="Q59" s="69"/>
      <c r="R59" s="69"/>
      <c r="S59" s="69"/>
      <c r="T59" s="69"/>
      <c r="U59" s="10" t="s">
        <v>805</v>
      </c>
      <c r="V59" s="69" t="s">
        <v>66</v>
      </c>
      <c r="W59" s="2"/>
      <c r="X59" s="18"/>
    </row>
    <row r="60" spans="1:24" ht="30.75" customHeight="1" x14ac:dyDescent="0.2">
      <c r="A60" s="68">
        <v>43568</v>
      </c>
      <c r="B60" s="68" t="s">
        <v>554</v>
      </c>
      <c r="C60" s="70" t="s">
        <v>555</v>
      </c>
      <c r="D60" s="69" t="s">
        <v>54</v>
      </c>
      <c r="E60" s="69" t="s">
        <v>199</v>
      </c>
      <c r="F60" s="69" t="s">
        <v>560</v>
      </c>
      <c r="G60" s="110">
        <f t="shared" si="0"/>
        <v>1900</v>
      </c>
      <c r="H60" s="69"/>
      <c r="I60" s="75">
        <v>1900</v>
      </c>
      <c r="J60" s="75"/>
      <c r="K60" s="75"/>
      <c r="L60" s="75"/>
      <c r="M60" s="75"/>
      <c r="N60" s="75"/>
      <c r="O60" s="75"/>
      <c r="P60" s="69"/>
      <c r="Q60" s="69"/>
      <c r="R60" s="69"/>
      <c r="S60" s="69"/>
      <c r="T60" s="69"/>
      <c r="U60" s="10" t="s">
        <v>790</v>
      </c>
      <c r="V60" s="69" t="s">
        <v>559</v>
      </c>
      <c r="W60" s="2"/>
      <c r="X60" s="18"/>
    </row>
    <row r="61" spans="1:24" ht="30.75" customHeight="1" x14ac:dyDescent="0.2">
      <c r="A61" s="68">
        <v>43568</v>
      </c>
      <c r="B61" s="69" t="s">
        <v>556</v>
      </c>
      <c r="C61" s="70" t="s">
        <v>557</v>
      </c>
      <c r="D61" s="69" t="s">
        <v>558</v>
      </c>
      <c r="E61" s="69" t="s">
        <v>80</v>
      </c>
      <c r="F61" s="69" t="s">
        <v>560</v>
      </c>
      <c r="G61" s="110">
        <f t="shared" si="0"/>
        <v>12000</v>
      </c>
      <c r="H61" s="69"/>
      <c r="I61" s="75">
        <v>12000</v>
      </c>
      <c r="J61" s="75"/>
      <c r="K61" s="75"/>
      <c r="L61" s="75"/>
      <c r="M61" s="75"/>
      <c r="N61" s="75"/>
      <c r="O61" s="75"/>
      <c r="P61" s="69"/>
      <c r="Q61" s="69"/>
      <c r="R61" s="69"/>
      <c r="S61" s="69"/>
      <c r="T61" s="69"/>
      <c r="U61" s="10" t="s">
        <v>780</v>
      </c>
      <c r="V61" s="69" t="s">
        <v>118</v>
      </c>
      <c r="W61" s="2"/>
      <c r="X61" s="18" t="s">
        <v>566</v>
      </c>
    </row>
    <row r="62" spans="1:24" ht="30.75" customHeight="1" x14ac:dyDescent="0.2">
      <c r="A62" s="54">
        <v>43569</v>
      </c>
      <c r="B62" s="9" t="s">
        <v>567</v>
      </c>
      <c r="C62" s="9" t="s">
        <v>568</v>
      </c>
      <c r="D62" s="9" t="s">
        <v>569</v>
      </c>
      <c r="E62" s="9" t="s">
        <v>502</v>
      </c>
      <c r="F62" s="9" t="s">
        <v>561</v>
      </c>
      <c r="G62" s="110">
        <f t="shared" si="0"/>
        <v>15000</v>
      </c>
      <c r="H62" s="9"/>
      <c r="I62" s="76"/>
      <c r="J62" s="76"/>
      <c r="K62" s="76"/>
      <c r="L62" s="76"/>
      <c r="M62" s="76"/>
      <c r="N62" s="76"/>
      <c r="O62" s="76">
        <v>15000</v>
      </c>
      <c r="P62" s="9"/>
      <c r="Q62" s="9"/>
      <c r="R62" s="9"/>
      <c r="S62" s="9"/>
      <c r="T62" s="9"/>
      <c r="U62" s="10" t="s">
        <v>806</v>
      </c>
      <c r="V62" s="9" t="s">
        <v>570</v>
      </c>
      <c r="W62" s="2"/>
      <c r="X62" s="18"/>
    </row>
    <row r="63" spans="1:24" ht="30.75" customHeight="1" x14ac:dyDescent="0.2">
      <c r="A63" s="54">
        <v>43569</v>
      </c>
      <c r="B63" s="9" t="s">
        <v>571</v>
      </c>
      <c r="C63" s="55" t="s">
        <v>572</v>
      </c>
      <c r="D63" s="9" t="s">
        <v>573</v>
      </c>
      <c r="E63" s="9" t="s">
        <v>574</v>
      </c>
      <c r="F63" s="9" t="s">
        <v>70</v>
      </c>
      <c r="G63" s="110">
        <f t="shared" si="0"/>
        <v>10000</v>
      </c>
      <c r="H63" s="9"/>
      <c r="I63" s="76"/>
      <c r="J63" s="76"/>
      <c r="K63" s="76"/>
      <c r="L63" s="76"/>
      <c r="M63" s="76"/>
      <c r="N63" s="76"/>
      <c r="O63" s="76"/>
      <c r="P63" s="9"/>
      <c r="Q63" s="9">
        <v>10000</v>
      </c>
      <c r="R63" s="9"/>
      <c r="S63" s="9"/>
      <c r="T63" s="9"/>
      <c r="U63" s="10"/>
      <c r="V63" s="9" t="s">
        <v>575</v>
      </c>
      <c r="W63" s="2"/>
      <c r="X63" s="18"/>
    </row>
    <row r="64" spans="1:24" ht="30.75" customHeight="1" x14ac:dyDescent="0.2">
      <c r="A64" s="54">
        <v>43569</v>
      </c>
      <c r="B64" s="9" t="s">
        <v>576</v>
      </c>
      <c r="C64" s="55" t="s">
        <v>577</v>
      </c>
      <c r="D64" s="9" t="s">
        <v>578</v>
      </c>
      <c r="E64" s="9" t="s">
        <v>579</v>
      </c>
      <c r="F64" s="9" t="s">
        <v>209</v>
      </c>
      <c r="G64" s="110">
        <f t="shared" si="0"/>
        <v>5000</v>
      </c>
      <c r="H64" s="9"/>
      <c r="I64" s="76"/>
      <c r="J64" s="76">
        <v>5000</v>
      </c>
      <c r="K64" s="76"/>
      <c r="L64" s="76"/>
      <c r="M64" s="76"/>
      <c r="N64" s="76"/>
      <c r="O64" s="76"/>
      <c r="P64" s="9"/>
      <c r="Q64" s="9"/>
      <c r="R64" s="9"/>
      <c r="S64" s="9"/>
      <c r="T64" s="9"/>
      <c r="U64" s="10" t="s">
        <v>786</v>
      </c>
      <c r="V64" s="9" t="s">
        <v>580</v>
      </c>
      <c r="W64" s="2" t="s">
        <v>144</v>
      </c>
      <c r="X64" s="18"/>
    </row>
    <row r="65" spans="1:24" ht="30.75" customHeight="1" x14ac:dyDescent="0.2">
      <c r="A65" s="54">
        <v>43569</v>
      </c>
      <c r="B65" s="9" t="s">
        <v>581</v>
      </c>
      <c r="C65" s="55" t="s">
        <v>582</v>
      </c>
      <c r="D65" s="9" t="s">
        <v>583</v>
      </c>
      <c r="E65" s="9" t="s">
        <v>584</v>
      </c>
      <c r="F65" s="9" t="s">
        <v>23</v>
      </c>
      <c r="G65" s="110">
        <f t="shared" si="0"/>
        <v>12600</v>
      </c>
      <c r="H65" s="9"/>
      <c r="I65" s="76">
        <v>12600</v>
      </c>
      <c r="J65" s="76"/>
      <c r="K65" s="76"/>
      <c r="L65" s="76"/>
      <c r="M65" s="76"/>
      <c r="N65" s="76"/>
      <c r="O65" s="76"/>
      <c r="P65" s="9"/>
      <c r="Q65" s="9"/>
      <c r="R65" s="9"/>
      <c r="S65" s="9"/>
      <c r="T65" s="9"/>
      <c r="U65" s="10" t="s">
        <v>783</v>
      </c>
      <c r="V65" s="9" t="s">
        <v>585</v>
      </c>
      <c r="W65" s="2"/>
      <c r="X65" s="18"/>
    </row>
    <row r="66" spans="1:24" ht="30.75" customHeight="1" x14ac:dyDescent="0.2">
      <c r="A66" s="54">
        <v>43569</v>
      </c>
      <c r="B66" s="9" t="s">
        <v>586</v>
      </c>
      <c r="C66" s="55" t="s">
        <v>587</v>
      </c>
      <c r="D66" s="9" t="s">
        <v>588</v>
      </c>
      <c r="E66" s="9" t="s">
        <v>589</v>
      </c>
      <c r="F66" s="9" t="s">
        <v>23</v>
      </c>
      <c r="G66" s="110">
        <f t="shared" si="0"/>
        <v>7040</v>
      </c>
      <c r="H66" s="9"/>
      <c r="I66" s="76">
        <v>7040</v>
      </c>
      <c r="J66" s="76"/>
      <c r="K66" s="76"/>
      <c r="L66" s="76"/>
      <c r="M66" s="76"/>
      <c r="N66" s="76"/>
      <c r="O66" s="76"/>
      <c r="P66" s="9"/>
      <c r="Q66" s="9"/>
      <c r="R66" s="9"/>
      <c r="S66" s="9"/>
      <c r="T66" s="9"/>
      <c r="U66" s="10" t="s">
        <v>784</v>
      </c>
      <c r="V66" s="9" t="s">
        <v>590</v>
      </c>
      <c r="W66" s="2"/>
      <c r="X66" s="18"/>
    </row>
    <row r="67" spans="1:24" ht="30.75" customHeight="1" x14ac:dyDescent="0.2">
      <c r="A67" s="54">
        <v>43569</v>
      </c>
      <c r="B67" s="9" t="s">
        <v>591</v>
      </c>
      <c r="C67" s="9" t="s">
        <v>592</v>
      </c>
      <c r="D67" s="9" t="s">
        <v>593</v>
      </c>
      <c r="E67" s="9" t="s">
        <v>594</v>
      </c>
      <c r="F67" s="9" t="s">
        <v>595</v>
      </c>
      <c r="G67" s="110">
        <f t="shared" si="0"/>
        <v>60000</v>
      </c>
      <c r="H67" s="9"/>
      <c r="I67" s="9"/>
      <c r="J67" s="9"/>
      <c r="K67" s="9"/>
      <c r="L67" s="9"/>
      <c r="M67" s="9"/>
      <c r="N67" s="9"/>
      <c r="O67" s="9"/>
      <c r="P67" s="9"/>
      <c r="Q67" s="9">
        <v>60000</v>
      </c>
      <c r="R67" s="9"/>
      <c r="S67" s="9"/>
      <c r="T67" s="9"/>
      <c r="U67" s="10"/>
      <c r="V67" s="9" t="s">
        <v>596</v>
      </c>
      <c r="W67" s="2"/>
      <c r="X67" s="18"/>
    </row>
    <row r="68" spans="1:24" ht="30.75" customHeight="1" x14ac:dyDescent="0.2">
      <c r="A68" s="68">
        <v>43570</v>
      </c>
      <c r="B68" s="69" t="s">
        <v>597</v>
      </c>
      <c r="C68" s="70" t="s">
        <v>598</v>
      </c>
      <c r="D68" s="69" t="s">
        <v>599</v>
      </c>
      <c r="E68" s="69" t="s">
        <v>600</v>
      </c>
      <c r="F68" s="69" t="s">
        <v>601</v>
      </c>
      <c r="G68" s="110">
        <f t="shared" ref="G68:G129" si="1">SUM(H68:S68)</f>
        <v>23232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>
        <v>23232</v>
      </c>
      <c r="T68" s="69"/>
      <c r="U68" s="10" t="s">
        <v>791</v>
      </c>
      <c r="V68" s="69" t="s">
        <v>602</v>
      </c>
      <c r="W68" s="2"/>
      <c r="X68" s="18"/>
    </row>
    <row r="69" spans="1:24" ht="30.75" customHeight="1" x14ac:dyDescent="0.2">
      <c r="A69" s="68">
        <v>43570</v>
      </c>
      <c r="B69" s="69" t="s">
        <v>603</v>
      </c>
      <c r="C69" s="70" t="s">
        <v>604</v>
      </c>
      <c r="D69" s="69" t="s">
        <v>605</v>
      </c>
      <c r="E69" s="69" t="s">
        <v>50</v>
      </c>
      <c r="F69" s="69" t="s">
        <v>601</v>
      </c>
      <c r="G69" s="110">
        <f t="shared" si="1"/>
        <v>73920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>
        <v>73920</v>
      </c>
      <c r="T69" s="69"/>
      <c r="U69" s="10" t="s">
        <v>987</v>
      </c>
      <c r="V69" s="69" t="s">
        <v>606</v>
      </c>
      <c r="W69" s="2"/>
      <c r="X69" s="18"/>
    </row>
    <row r="70" spans="1:24" ht="30.75" customHeight="1" x14ac:dyDescent="0.2">
      <c r="A70" s="68">
        <v>43570</v>
      </c>
      <c r="B70" s="69" t="s">
        <v>629</v>
      </c>
      <c r="C70" s="69" t="s">
        <v>630</v>
      </c>
      <c r="D70" s="69" t="s">
        <v>631</v>
      </c>
      <c r="E70" s="69" t="s">
        <v>600</v>
      </c>
      <c r="F70" s="69" t="s">
        <v>23</v>
      </c>
      <c r="G70" s="110">
        <f t="shared" si="1"/>
        <v>34500</v>
      </c>
      <c r="H70" s="69"/>
      <c r="I70" s="69">
        <v>34500</v>
      </c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10" t="s">
        <v>792</v>
      </c>
      <c r="V70" s="69" t="s">
        <v>602</v>
      </c>
      <c r="W70" s="2"/>
      <c r="X70" s="18"/>
    </row>
    <row r="71" spans="1:24" ht="30.75" customHeight="1" x14ac:dyDescent="0.2">
      <c r="A71" s="68">
        <v>43571</v>
      </c>
      <c r="B71" s="69" t="s">
        <v>632</v>
      </c>
      <c r="C71" s="70" t="s">
        <v>633</v>
      </c>
      <c r="D71" s="69" t="s">
        <v>510</v>
      </c>
      <c r="E71" s="69" t="s">
        <v>634</v>
      </c>
      <c r="F71" s="69" t="s">
        <v>635</v>
      </c>
      <c r="G71" s="110">
        <f t="shared" si="1"/>
        <v>12000</v>
      </c>
      <c r="H71" s="69"/>
      <c r="I71" s="69"/>
      <c r="J71" s="69"/>
      <c r="K71" s="69"/>
      <c r="L71" s="69"/>
      <c r="M71" s="69"/>
      <c r="N71" s="69"/>
      <c r="O71" s="69">
        <v>12000</v>
      </c>
      <c r="P71" s="69"/>
      <c r="Q71" s="69"/>
      <c r="R71" s="69"/>
      <c r="S71" s="69"/>
      <c r="T71" s="69"/>
      <c r="U71" s="10"/>
      <c r="V71" s="69" t="s">
        <v>636</v>
      </c>
      <c r="W71" s="2"/>
      <c r="X71" s="18"/>
    </row>
    <row r="72" spans="1:24" ht="30.75" customHeight="1" x14ac:dyDescent="0.2">
      <c r="A72" s="68">
        <v>43571</v>
      </c>
      <c r="B72" s="69" t="s">
        <v>637</v>
      </c>
      <c r="C72" s="70" t="s">
        <v>638</v>
      </c>
      <c r="D72" s="69" t="s">
        <v>639</v>
      </c>
      <c r="E72" s="69" t="s">
        <v>634</v>
      </c>
      <c r="F72" s="69" t="s">
        <v>177</v>
      </c>
      <c r="G72" s="110">
        <f t="shared" si="1"/>
        <v>1600</v>
      </c>
      <c r="H72" s="69"/>
      <c r="I72" s="69"/>
      <c r="J72" s="69"/>
      <c r="K72" s="69"/>
      <c r="L72" s="69"/>
      <c r="M72" s="69"/>
      <c r="N72" s="69"/>
      <c r="O72" s="69">
        <v>1600</v>
      </c>
      <c r="P72" s="69"/>
      <c r="Q72" s="69"/>
      <c r="R72" s="69"/>
      <c r="S72" s="69"/>
      <c r="T72" s="69"/>
      <c r="U72" s="10"/>
      <c r="V72" s="69" t="s">
        <v>636</v>
      </c>
      <c r="W72" s="2"/>
      <c r="X72" s="18"/>
    </row>
    <row r="73" spans="1:24" ht="30.75" customHeight="1" x14ac:dyDescent="0.2">
      <c r="A73" s="68">
        <v>43571</v>
      </c>
      <c r="B73" s="69" t="s">
        <v>641</v>
      </c>
      <c r="C73" s="70" t="s">
        <v>642</v>
      </c>
      <c r="D73" s="69" t="s">
        <v>643</v>
      </c>
      <c r="E73" s="69" t="s">
        <v>644</v>
      </c>
      <c r="F73" s="69" t="s">
        <v>645</v>
      </c>
      <c r="G73" s="110">
        <f t="shared" si="1"/>
        <v>12060</v>
      </c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>
        <v>12060</v>
      </c>
      <c r="T73" s="69" t="s">
        <v>998</v>
      </c>
      <c r="U73" s="10" t="s">
        <v>793</v>
      </c>
      <c r="V73" s="69" t="s">
        <v>646</v>
      </c>
      <c r="W73" s="2"/>
      <c r="X73" s="18" t="s">
        <v>999</v>
      </c>
    </row>
    <row r="74" spans="1:24" ht="30.75" customHeight="1" x14ac:dyDescent="0.2">
      <c r="A74" s="68">
        <v>43571</v>
      </c>
      <c r="B74" s="69" t="s">
        <v>647</v>
      </c>
      <c r="C74" s="70" t="s">
        <v>648</v>
      </c>
      <c r="D74" s="69" t="s">
        <v>649</v>
      </c>
      <c r="E74" s="69" t="s">
        <v>650</v>
      </c>
      <c r="F74" s="69" t="s">
        <v>640</v>
      </c>
      <c r="G74" s="110">
        <f t="shared" si="1"/>
        <v>5000</v>
      </c>
      <c r="H74" s="69"/>
      <c r="I74" s="69">
        <v>5000</v>
      </c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10" t="s">
        <v>988</v>
      </c>
      <c r="V74" s="69" t="s">
        <v>651</v>
      </c>
      <c r="W74" s="2"/>
      <c r="X74" s="18"/>
    </row>
    <row r="75" spans="1:24" ht="30.75" customHeight="1" x14ac:dyDescent="0.2">
      <c r="A75" s="68">
        <v>43571</v>
      </c>
      <c r="B75" s="69" t="s">
        <v>652</v>
      </c>
      <c r="C75" s="69" t="s">
        <v>653</v>
      </c>
      <c r="D75" s="69" t="s">
        <v>654</v>
      </c>
      <c r="E75" s="69" t="s">
        <v>655</v>
      </c>
      <c r="F75" s="69" t="s">
        <v>656</v>
      </c>
      <c r="G75" s="110">
        <f t="shared" si="1"/>
        <v>68000</v>
      </c>
      <c r="H75" s="69"/>
      <c r="I75" s="69"/>
      <c r="J75" s="69"/>
      <c r="K75" s="69"/>
      <c r="L75" s="69"/>
      <c r="M75" s="69"/>
      <c r="N75" s="69"/>
      <c r="O75" s="69"/>
      <c r="P75" s="69"/>
      <c r="Q75" s="69">
        <v>68000</v>
      </c>
      <c r="R75" s="69"/>
      <c r="S75" s="69"/>
      <c r="T75" s="69"/>
      <c r="U75" s="10"/>
      <c r="V75" s="69" t="s">
        <v>657</v>
      </c>
      <c r="W75" s="2"/>
      <c r="X75" s="18"/>
    </row>
    <row r="76" spans="1:24" ht="30.75" customHeight="1" x14ac:dyDescent="0.2">
      <c r="A76" s="68">
        <v>43571</v>
      </c>
      <c r="B76" s="69" t="s">
        <v>658</v>
      </c>
      <c r="C76" s="70" t="s">
        <v>659</v>
      </c>
      <c r="D76" s="69" t="s">
        <v>257</v>
      </c>
      <c r="E76" s="69" t="s">
        <v>655</v>
      </c>
      <c r="F76" s="69" t="s">
        <v>656</v>
      </c>
      <c r="G76" s="110">
        <f t="shared" si="1"/>
        <v>30000</v>
      </c>
      <c r="H76" s="69"/>
      <c r="I76" s="69"/>
      <c r="J76" s="69"/>
      <c r="K76" s="69"/>
      <c r="L76" s="69"/>
      <c r="M76" s="69"/>
      <c r="N76" s="69"/>
      <c r="O76" s="69"/>
      <c r="P76" s="69"/>
      <c r="Q76" s="69">
        <v>30000</v>
      </c>
      <c r="R76" s="69"/>
      <c r="S76" s="69"/>
      <c r="T76" s="69"/>
      <c r="U76" s="10"/>
      <c r="V76" s="69" t="s">
        <v>657</v>
      </c>
      <c r="W76" s="2"/>
      <c r="X76" s="18"/>
    </row>
    <row r="77" spans="1:24" ht="30.75" customHeight="1" x14ac:dyDescent="0.2">
      <c r="A77" s="54">
        <v>43571</v>
      </c>
      <c r="B77" s="9" t="s">
        <v>707</v>
      </c>
      <c r="C77" s="9" t="s">
        <v>708</v>
      </c>
      <c r="D77" s="9" t="s">
        <v>709</v>
      </c>
      <c r="E77" s="9" t="s">
        <v>710</v>
      </c>
      <c r="F77" s="9" t="s">
        <v>711</v>
      </c>
      <c r="G77" s="110">
        <f t="shared" si="1"/>
        <v>52000</v>
      </c>
      <c r="H77" s="9"/>
      <c r="I77" s="9"/>
      <c r="J77" s="9"/>
      <c r="K77" s="9"/>
      <c r="L77" s="9"/>
      <c r="M77" s="9"/>
      <c r="N77" s="9"/>
      <c r="O77" s="9"/>
      <c r="P77" s="9"/>
      <c r="Q77" s="9">
        <v>52000</v>
      </c>
      <c r="R77" s="9"/>
      <c r="S77" s="9"/>
      <c r="T77" s="9"/>
      <c r="U77" s="10"/>
      <c r="V77" s="9" t="s">
        <v>712</v>
      </c>
      <c r="W77" s="9"/>
      <c r="X77" s="21"/>
    </row>
    <row r="78" spans="1:24" ht="30.75" customHeight="1" x14ac:dyDescent="0.2">
      <c r="A78" s="54">
        <v>43572</v>
      </c>
      <c r="B78" s="9" t="s">
        <v>696</v>
      </c>
      <c r="C78" s="55" t="s">
        <v>697</v>
      </c>
      <c r="D78" s="9" t="s">
        <v>698</v>
      </c>
      <c r="E78" s="9" t="s">
        <v>699</v>
      </c>
      <c r="F78" s="9" t="s">
        <v>700</v>
      </c>
      <c r="G78" s="110">
        <f t="shared" si="1"/>
        <v>8400</v>
      </c>
      <c r="H78" s="9"/>
      <c r="I78" s="9">
        <v>8400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10" t="s">
        <v>794</v>
      </c>
      <c r="V78" s="9" t="s">
        <v>701</v>
      </c>
      <c r="W78" s="9"/>
      <c r="X78" s="21"/>
    </row>
    <row r="79" spans="1:24" ht="30.75" customHeight="1" x14ac:dyDescent="0.2">
      <c r="A79" s="54">
        <v>43572</v>
      </c>
      <c r="B79" s="9" t="s">
        <v>702</v>
      </c>
      <c r="C79" s="55" t="s">
        <v>703</v>
      </c>
      <c r="D79" s="9" t="s">
        <v>704</v>
      </c>
      <c r="E79" s="9" t="s">
        <v>699</v>
      </c>
      <c r="F79" s="9" t="s">
        <v>705</v>
      </c>
      <c r="G79" s="110">
        <f t="shared" si="1"/>
        <v>15200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>
        <v>15200</v>
      </c>
      <c r="T79" s="9"/>
      <c r="U79" s="10" t="s">
        <v>795</v>
      </c>
      <c r="V79" s="9" t="s">
        <v>706</v>
      </c>
      <c r="W79" s="9"/>
      <c r="X79" s="21"/>
    </row>
    <row r="80" spans="1:24" ht="30.75" customHeight="1" x14ac:dyDescent="0.2">
      <c r="A80" s="54">
        <v>43572</v>
      </c>
      <c r="B80" s="9" t="s">
        <v>723</v>
      </c>
      <c r="C80" s="9" t="s">
        <v>724</v>
      </c>
      <c r="D80" s="9" t="s">
        <v>725</v>
      </c>
      <c r="E80" s="9" t="s">
        <v>726</v>
      </c>
      <c r="F80" s="9" t="s">
        <v>727</v>
      </c>
      <c r="G80" s="110">
        <f t="shared" si="1"/>
        <v>17800</v>
      </c>
      <c r="H80" s="9"/>
      <c r="I80" s="9"/>
      <c r="J80" s="9"/>
      <c r="K80" s="9"/>
      <c r="L80" s="9"/>
      <c r="M80" s="9"/>
      <c r="N80" s="9"/>
      <c r="O80" s="9"/>
      <c r="P80" s="9">
        <v>17800</v>
      </c>
      <c r="Q80" s="9"/>
      <c r="R80" s="9"/>
      <c r="S80" s="9"/>
      <c r="T80" s="9"/>
      <c r="U80" s="10"/>
      <c r="V80" s="9" t="s">
        <v>728</v>
      </c>
      <c r="W80" s="9"/>
      <c r="X80" s="21"/>
    </row>
    <row r="81" spans="1:24" ht="30.75" customHeight="1" x14ac:dyDescent="0.2">
      <c r="A81" s="54">
        <v>43572</v>
      </c>
      <c r="B81" s="9" t="s">
        <v>729</v>
      </c>
      <c r="C81" s="55" t="s">
        <v>730</v>
      </c>
      <c r="D81" s="9" t="s">
        <v>731</v>
      </c>
      <c r="E81" s="9" t="s">
        <v>732</v>
      </c>
      <c r="F81" s="9" t="s">
        <v>733</v>
      </c>
      <c r="G81" s="110">
        <f t="shared" si="1"/>
        <v>2400</v>
      </c>
      <c r="H81" s="9"/>
      <c r="I81" s="9"/>
      <c r="J81" s="9"/>
      <c r="K81" s="9"/>
      <c r="L81" s="9"/>
      <c r="M81" s="9"/>
      <c r="N81" s="9"/>
      <c r="O81" s="9">
        <v>2400</v>
      </c>
      <c r="P81" s="9"/>
      <c r="Q81" s="9"/>
      <c r="R81" s="9"/>
      <c r="S81" s="9"/>
      <c r="T81" s="9"/>
      <c r="U81" s="10"/>
      <c r="V81" s="9" t="s">
        <v>734</v>
      </c>
      <c r="W81" s="9"/>
      <c r="X81" s="21"/>
    </row>
    <row r="82" spans="1:24" ht="30.75" customHeight="1" x14ac:dyDescent="0.2">
      <c r="A82" s="54">
        <v>43572</v>
      </c>
      <c r="B82" s="83" t="s">
        <v>735</v>
      </c>
      <c r="C82" s="9" t="s">
        <v>736</v>
      </c>
      <c r="D82" s="9" t="s">
        <v>737</v>
      </c>
      <c r="E82" s="9" t="s">
        <v>64</v>
      </c>
      <c r="F82" s="9" t="s">
        <v>738</v>
      </c>
      <c r="G82" s="110">
        <f t="shared" si="1"/>
        <v>800</v>
      </c>
      <c r="H82" s="9"/>
      <c r="I82" s="9"/>
      <c r="J82" s="9"/>
      <c r="K82" s="9"/>
      <c r="L82" s="9"/>
      <c r="M82" s="9"/>
      <c r="N82" s="9"/>
      <c r="O82" s="9">
        <v>800</v>
      </c>
      <c r="P82" s="9"/>
      <c r="Q82" s="9"/>
      <c r="R82" s="9"/>
      <c r="S82" s="9"/>
      <c r="T82" s="9"/>
      <c r="U82" s="10"/>
      <c r="V82" s="9" t="s">
        <v>66</v>
      </c>
      <c r="W82" s="9"/>
      <c r="X82" s="21"/>
    </row>
    <row r="83" spans="1:24" ht="30.75" customHeight="1" x14ac:dyDescent="0.2">
      <c r="A83" s="54">
        <v>43572</v>
      </c>
      <c r="B83" s="9" t="s">
        <v>751</v>
      </c>
      <c r="C83" s="9" t="s">
        <v>754</v>
      </c>
      <c r="D83" s="9" t="s">
        <v>755</v>
      </c>
      <c r="E83" s="9" t="s">
        <v>752</v>
      </c>
      <c r="F83" s="9" t="s">
        <v>23</v>
      </c>
      <c r="G83" s="110">
        <f t="shared" si="1"/>
        <v>700</v>
      </c>
      <c r="H83" s="9"/>
      <c r="I83" s="9">
        <v>700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10" t="s">
        <v>796</v>
      </c>
      <c r="V83" s="9" t="s">
        <v>753</v>
      </c>
      <c r="W83" s="9"/>
      <c r="X83" s="21"/>
    </row>
    <row r="84" spans="1:24" ht="30.75" customHeight="1" x14ac:dyDescent="0.2">
      <c r="A84" s="54">
        <v>43573</v>
      </c>
      <c r="B84" s="9" t="s">
        <v>756</v>
      </c>
      <c r="C84" s="55" t="s">
        <v>757</v>
      </c>
      <c r="D84" s="9" t="s">
        <v>755</v>
      </c>
      <c r="E84" s="9" t="s">
        <v>752</v>
      </c>
      <c r="F84" s="9" t="s">
        <v>23</v>
      </c>
      <c r="G84" s="110">
        <f t="shared" si="1"/>
        <v>700</v>
      </c>
      <c r="H84" s="9"/>
      <c r="I84" s="9">
        <v>700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10" t="s">
        <v>797</v>
      </c>
      <c r="V84" s="9" t="s">
        <v>758</v>
      </c>
      <c r="W84" s="9"/>
      <c r="X84" s="21"/>
    </row>
    <row r="85" spans="1:24" ht="30.75" customHeight="1" x14ac:dyDescent="0.2">
      <c r="A85" s="54">
        <v>43573</v>
      </c>
      <c r="B85" s="9" t="s">
        <v>739</v>
      </c>
      <c r="C85" s="9" t="s">
        <v>740</v>
      </c>
      <c r="D85" s="9" t="s">
        <v>741</v>
      </c>
      <c r="E85" s="9" t="s">
        <v>742</v>
      </c>
      <c r="F85" s="9" t="s">
        <v>743</v>
      </c>
      <c r="G85" s="110">
        <f t="shared" si="1"/>
        <v>17800</v>
      </c>
      <c r="H85" s="9"/>
      <c r="I85" s="9"/>
      <c r="J85" s="9"/>
      <c r="K85" s="9"/>
      <c r="L85" s="9"/>
      <c r="M85" s="9"/>
      <c r="N85" s="9"/>
      <c r="O85" s="9"/>
      <c r="P85" s="9">
        <v>17800</v>
      </c>
      <c r="Q85" s="9"/>
      <c r="R85" s="9"/>
      <c r="S85" s="9"/>
      <c r="T85" s="9"/>
      <c r="U85" s="10"/>
      <c r="V85" s="9" t="s">
        <v>744</v>
      </c>
      <c r="W85" s="9"/>
      <c r="X85" s="21"/>
    </row>
    <row r="86" spans="1:24" ht="30.75" customHeight="1" x14ac:dyDescent="0.2">
      <c r="A86" s="54">
        <v>43573</v>
      </c>
      <c r="B86" s="9" t="s">
        <v>745</v>
      </c>
      <c r="C86" s="9" t="s">
        <v>746</v>
      </c>
      <c r="D86" s="9" t="s">
        <v>747</v>
      </c>
      <c r="E86" s="9" t="s">
        <v>748</v>
      </c>
      <c r="F86" s="9" t="s">
        <v>749</v>
      </c>
      <c r="G86" s="110">
        <f t="shared" si="1"/>
        <v>57000</v>
      </c>
      <c r="H86" s="9"/>
      <c r="I86" s="9"/>
      <c r="J86" s="9"/>
      <c r="K86" s="9"/>
      <c r="L86" s="9"/>
      <c r="M86" s="9"/>
      <c r="N86" s="9"/>
      <c r="O86" s="9"/>
      <c r="P86" s="9"/>
      <c r="Q86" s="9">
        <v>57000</v>
      </c>
      <c r="R86" s="9"/>
      <c r="S86" s="9"/>
      <c r="T86" s="9"/>
      <c r="U86" s="10"/>
      <c r="V86" s="9" t="s">
        <v>750</v>
      </c>
      <c r="W86" s="9"/>
      <c r="X86" s="21"/>
    </row>
    <row r="87" spans="1:24" ht="30.75" customHeight="1" x14ac:dyDescent="0.2">
      <c r="A87" s="54">
        <v>43573</v>
      </c>
      <c r="B87" s="9" t="s">
        <v>759</v>
      </c>
      <c r="C87" s="55" t="s">
        <v>760</v>
      </c>
      <c r="D87" s="9" t="s">
        <v>761</v>
      </c>
      <c r="E87" s="9" t="s">
        <v>50</v>
      </c>
      <c r="F87" s="9" t="s">
        <v>762</v>
      </c>
      <c r="G87" s="110">
        <f t="shared" si="1"/>
        <v>8640</v>
      </c>
      <c r="H87" s="9"/>
      <c r="I87" s="9"/>
      <c r="J87" s="9">
        <v>8640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10" t="s">
        <v>764</v>
      </c>
      <c r="V87" s="9" t="s">
        <v>763</v>
      </c>
      <c r="W87" s="9"/>
      <c r="X87" s="21" t="s">
        <v>765</v>
      </c>
    </row>
    <row r="88" spans="1:24" ht="30.75" customHeight="1" x14ac:dyDescent="0.2">
      <c r="A88" s="54">
        <v>43573</v>
      </c>
      <c r="B88" s="9" t="s">
        <v>766</v>
      </c>
      <c r="C88" s="55" t="s">
        <v>767</v>
      </c>
      <c r="D88" s="9" t="s">
        <v>768</v>
      </c>
      <c r="E88" s="9" t="s">
        <v>769</v>
      </c>
      <c r="F88" s="9" t="s">
        <v>770</v>
      </c>
      <c r="G88" s="110">
        <f t="shared" si="1"/>
        <v>50000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>
        <v>50000</v>
      </c>
      <c r="T88" s="9"/>
      <c r="U88" s="10" t="s">
        <v>785</v>
      </c>
      <c r="V88" s="9" t="s">
        <v>771</v>
      </c>
      <c r="W88" s="9"/>
      <c r="X88" s="21"/>
    </row>
    <row r="89" spans="1:24" s="90" customFormat="1" ht="30.75" customHeight="1" x14ac:dyDescent="0.2">
      <c r="A89" s="68">
        <v>43574</v>
      </c>
      <c r="B89" s="69" t="s">
        <v>808</v>
      </c>
      <c r="C89" s="70" t="s">
        <v>809</v>
      </c>
      <c r="D89" s="69" t="s">
        <v>810</v>
      </c>
      <c r="E89" s="69" t="s">
        <v>50</v>
      </c>
      <c r="F89" s="69" t="s">
        <v>811</v>
      </c>
      <c r="G89" s="110">
        <f t="shared" si="1"/>
        <v>29500</v>
      </c>
      <c r="H89" s="69"/>
      <c r="I89" s="69"/>
      <c r="J89" s="69"/>
      <c r="K89" s="69">
        <v>29500</v>
      </c>
      <c r="L89" s="69"/>
      <c r="M89" s="69"/>
      <c r="N89" s="69"/>
      <c r="O89" s="69"/>
      <c r="P89" s="69"/>
      <c r="Q89" s="69"/>
      <c r="R89" s="69"/>
      <c r="S89" s="69"/>
      <c r="T89" s="69"/>
      <c r="U89" s="88" t="s">
        <v>813</v>
      </c>
      <c r="V89" s="69" t="s">
        <v>812</v>
      </c>
      <c r="W89" s="69"/>
      <c r="X89" s="89" t="s">
        <v>814</v>
      </c>
    </row>
    <row r="90" spans="1:24" s="87" customFormat="1" ht="30.75" customHeight="1" x14ac:dyDescent="0.2">
      <c r="A90" s="54">
        <v>43575</v>
      </c>
      <c r="B90" s="9" t="s">
        <v>817</v>
      </c>
      <c r="C90" s="55" t="s">
        <v>818</v>
      </c>
      <c r="D90" s="9" t="s">
        <v>819</v>
      </c>
      <c r="E90" s="9" t="s">
        <v>820</v>
      </c>
      <c r="F90" s="9" t="s">
        <v>821</v>
      </c>
      <c r="G90" s="110">
        <f t="shared" si="1"/>
        <v>9600</v>
      </c>
      <c r="H90" s="9"/>
      <c r="I90" s="9"/>
      <c r="J90" s="9"/>
      <c r="K90" s="9"/>
      <c r="L90" s="9"/>
      <c r="M90" s="9"/>
      <c r="N90" s="9"/>
      <c r="O90" s="9">
        <v>9600</v>
      </c>
      <c r="P90" s="9"/>
      <c r="Q90" s="9"/>
      <c r="R90" s="9"/>
      <c r="S90" s="9"/>
      <c r="T90" s="9"/>
      <c r="U90" s="10"/>
      <c r="V90" s="9" t="s">
        <v>822</v>
      </c>
      <c r="W90" s="9"/>
      <c r="X90" s="21"/>
    </row>
    <row r="91" spans="1:24" s="87" customFormat="1" ht="30.75" customHeight="1" x14ac:dyDescent="0.2">
      <c r="A91" s="54">
        <v>43575</v>
      </c>
      <c r="B91" s="9" t="s">
        <v>826</v>
      </c>
      <c r="C91" s="55" t="s">
        <v>827</v>
      </c>
      <c r="D91" s="9" t="s">
        <v>828</v>
      </c>
      <c r="E91" s="9" t="s">
        <v>829</v>
      </c>
      <c r="F91" s="9" t="s">
        <v>830</v>
      </c>
      <c r="G91" s="110">
        <f t="shared" si="1"/>
        <v>24000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>
        <v>24000</v>
      </c>
      <c r="T91" s="9"/>
      <c r="U91" s="10" t="s">
        <v>982</v>
      </c>
      <c r="V91" s="9" t="s">
        <v>831</v>
      </c>
      <c r="W91" s="9"/>
      <c r="X91" s="21"/>
    </row>
    <row r="92" spans="1:24" s="90" customFormat="1" ht="30.75" customHeight="1" x14ac:dyDescent="0.2">
      <c r="A92" s="68">
        <v>43575</v>
      </c>
      <c r="B92" s="69" t="s">
        <v>832</v>
      </c>
      <c r="C92" s="70" t="s">
        <v>833</v>
      </c>
      <c r="D92" s="69" t="s">
        <v>834</v>
      </c>
      <c r="E92" s="69" t="s">
        <v>835</v>
      </c>
      <c r="F92" s="69" t="s">
        <v>23</v>
      </c>
      <c r="G92" s="110">
        <f t="shared" si="1"/>
        <v>2400</v>
      </c>
      <c r="H92" s="69"/>
      <c r="I92" s="69">
        <v>2400</v>
      </c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88" t="s">
        <v>983</v>
      </c>
      <c r="V92" s="69" t="s">
        <v>836</v>
      </c>
      <c r="W92" s="69"/>
      <c r="X92" s="89"/>
    </row>
    <row r="93" spans="1:24" ht="30.75" customHeight="1" x14ac:dyDescent="0.2">
      <c r="A93" s="54">
        <v>43576</v>
      </c>
      <c r="B93" s="9" t="s">
        <v>837</v>
      </c>
      <c r="C93" s="55" t="s">
        <v>838</v>
      </c>
      <c r="D93" s="9" t="s">
        <v>834</v>
      </c>
      <c r="E93" s="9" t="s">
        <v>199</v>
      </c>
      <c r="F93" s="9" t="s">
        <v>700</v>
      </c>
      <c r="G93" s="110">
        <f t="shared" si="1"/>
        <v>2000</v>
      </c>
      <c r="H93" s="9"/>
      <c r="I93" s="9">
        <v>2000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10" t="s">
        <v>984</v>
      </c>
      <c r="V93" s="9" t="s">
        <v>839</v>
      </c>
      <c r="W93" s="9"/>
      <c r="X93" s="18"/>
    </row>
    <row r="94" spans="1:24" ht="30.75" customHeight="1" x14ac:dyDescent="0.2">
      <c r="A94" s="54">
        <v>43576</v>
      </c>
      <c r="B94" s="9" t="s">
        <v>840</v>
      </c>
      <c r="C94" s="55" t="s">
        <v>841</v>
      </c>
      <c r="D94" s="9" t="s">
        <v>842</v>
      </c>
      <c r="E94" s="9" t="s">
        <v>843</v>
      </c>
      <c r="F94" s="9" t="s">
        <v>854</v>
      </c>
      <c r="G94" s="110">
        <f t="shared" si="1"/>
        <v>34500</v>
      </c>
      <c r="H94" s="9"/>
      <c r="I94" s="9"/>
      <c r="J94" s="9"/>
      <c r="K94" s="9"/>
      <c r="L94" s="9"/>
      <c r="M94" s="9"/>
      <c r="N94" s="9"/>
      <c r="O94" s="9">
        <v>34500</v>
      </c>
      <c r="P94" s="9"/>
      <c r="Q94" s="9"/>
      <c r="R94" s="9"/>
      <c r="S94" s="9"/>
      <c r="T94" s="9"/>
      <c r="U94" s="10"/>
      <c r="V94" s="9" t="s">
        <v>844</v>
      </c>
      <c r="W94" s="9"/>
      <c r="X94" s="18"/>
    </row>
    <row r="95" spans="1:24" ht="30.75" customHeight="1" x14ac:dyDescent="0.2">
      <c r="A95" s="54">
        <v>43576</v>
      </c>
      <c r="B95" s="9" t="s">
        <v>845</v>
      </c>
      <c r="C95" s="55" t="s">
        <v>846</v>
      </c>
      <c r="D95" s="9" t="s">
        <v>847</v>
      </c>
      <c r="E95" s="9" t="s">
        <v>848</v>
      </c>
      <c r="F95" s="9" t="s">
        <v>849</v>
      </c>
      <c r="G95" s="110">
        <f t="shared" si="1"/>
        <v>32000</v>
      </c>
      <c r="H95" s="9"/>
      <c r="I95" s="9"/>
      <c r="J95" s="9"/>
      <c r="K95" s="9"/>
      <c r="L95" s="9"/>
      <c r="M95" s="9"/>
      <c r="N95" s="9"/>
      <c r="O95" s="9"/>
      <c r="P95" s="9">
        <v>32000</v>
      </c>
      <c r="Q95" s="9"/>
      <c r="R95" s="9"/>
      <c r="S95" s="9"/>
      <c r="T95" s="9"/>
      <c r="U95" s="10"/>
      <c r="V95" s="9" t="s">
        <v>850</v>
      </c>
      <c r="W95" s="9"/>
      <c r="X95" s="18"/>
    </row>
    <row r="96" spans="1:24" ht="30.75" customHeight="1" x14ac:dyDescent="0.2">
      <c r="A96" s="54">
        <v>43576</v>
      </c>
      <c r="B96" s="9" t="s">
        <v>851</v>
      </c>
      <c r="C96" s="55" t="s">
        <v>852</v>
      </c>
      <c r="D96" s="9" t="s">
        <v>853</v>
      </c>
      <c r="E96" s="9" t="s">
        <v>843</v>
      </c>
      <c r="F96" s="9" t="s">
        <v>854</v>
      </c>
      <c r="G96" s="110">
        <f t="shared" si="1"/>
        <v>37000</v>
      </c>
      <c r="H96" s="9"/>
      <c r="I96" s="9"/>
      <c r="J96" s="9"/>
      <c r="K96" s="9"/>
      <c r="L96" s="9"/>
      <c r="M96" s="9"/>
      <c r="N96" s="9"/>
      <c r="O96" s="9">
        <v>37000</v>
      </c>
      <c r="P96" s="9"/>
      <c r="Q96" s="9"/>
      <c r="R96" s="9"/>
      <c r="S96" s="9"/>
      <c r="T96" s="9"/>
      <c r="U96" s="10"/>
      <c r="V96" s="9" t="s">
        <v>844</v>
      </c>
      <c r="W96" s="9"/>
      <c r="X96" s="18"/>
    </row>
    <row r="97" spans="1:24" ht="30.75" customHeight="1" x14ac:dyDescent="0.2">
      <c r="A97" s="54">
        <v>43576</v>
      </c>
      <c r="B97" s="9" t="s">
        <v>855</v>
      </c>
      <c r="C97" s="55" t="s">
        <v>856</v>
      </c>
      <c r="D97" s="9" t="s">
        <v>857</v>
      </c>
      <c r="E97" s="9" t="s">
        <v>843</v>
      </c>
      <c r="F97" s="9" t="s">
        <v>854</v>
      </c>
      <c r="G97" s="110">
        <f t="shared" si="1"/>
        <v>8000</v>
      </c>
      <c r="H97" s="9"/>
      <c r="I97" s="9"/>
      <c r="J97" s="9"/>
      <c r="K97" s="9"/>
      <c r="L97" s="9"/>
      <c r="M97" s="9"/>
      <c r="N97" s="9"/>
      <c r="O97" s="9">
        <v>8000</v>
      </c>
      <c r="P97" s="9"/>
      <c r="Q97" s="9"/>
      <c r="R97" s="9"/>
      <c r="S97" s="9"/>
      <c r="T97" s="9"/>
      <c r="U97" s="10" t="s">
        <v>859</v>
      </c>
      <c r="V97" s="9" t="s">
        <v>858</v>
      </c>
      <c r="W97" s="9"/>
      <c r="X97" s="18"/>
    </row>
    <row r="98" spans="1:24" ht="30.75" customHeight="1" x14ac:dyDescent="0.2">
      <c r="A98" s="54">
        <v>43576</v>
      </c>
      <c r="B98" s="9" t="s">
        <v>860</v>
      </c>
      <c r="C98" s="55" t="s">
        <v>861</v>
      </c>
      <c r="D98" s="9" t="s">
        <v>853</v>
      </c>
      <c r="E98" s="9" t="s">
        <v>848</v>
      </c>
      <c r="F98" s="9" t="s">
        <v>862</v>
      </c>
      <c r="G98" s="110">
        <f t="shared" si="1"/>
        <v>22400</v>
      </c>
      <c r="H98" s="9"/>
      <c r="I98" s="9"/>
      <c r="J98" s="9"/>
      <c r="K98" s="9"/>
      <c r="L98" s="9"/>
      <c r="M98" s="9"/>
      <c r="N98" s="9"/>
      <c r="O98" s="9"/>
      <c r="P98" s="9">
        <v>22400</v>
      </c>
      <c r="Q98" s="9"/>
      <c r="R98" s="9"/>
      <c r="S98" s="9"/>
      <c r="T98" s="9"/>
      <c r="U98" s="10"/>
      <c r="V98" s="9" t="s">
        <v>863</v>
      </c>
      <c r="W98" s="9"/>
      <c r="X98" s="18"/>
    </row>
    <row r="99" spans="1:24" ht="30.75" customHeight="1" x14ac:dyDescent="0.2">
      <c r="A99" s="68">
        <v>43577</v>
      </c>
      <c r="B99" s="69" t="s">
        <v>871</v>
      </c>
      <c r="C99" s="70" t="s">
        <v>872</v>
      </c>
      <c r="D99" s="69" t="s">
        <v>873</v>
      </c>
      <c r="E99" s="69" t="s">
        <v>874</v>
      </c>
      <c r="F99" s="69" t="s">
        <v>875</v>
      </c>
      <c r="G99" s="110">
        <f t="shared" si="1"/>
        <v>47520</v>
      </c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>
        <v>47520</v>
      </c>
      <c r="T99" s="69"/>
      <c r="U99" s="88" t="s">
        <v>991</v>
      </c>
      <c r="V99" s="69" t="s">
        <v>877</v>
      </c>
      <c r="W99" s="69"/>
      <c r="X99" s="89"/>
    </row>
    <row r="100" spans="1:24" ht="30.75" customHeight="1" x14ac:dyDescent="0.2">
      <c r="A100" s="68">
        <v>43577</v>
      </c>
      <c r="B100" s="69" t="s">
        <v>876</v>
      </c>
      <c r="C100" s="70" t="s">
        <v>878</v>
      </c>
      <c r="D100" s="69" t="s">
        <v>879</v>
      </c>
      <c r="E100" s="69" t="s">
        <v>874</v>
      </c>
      <c r="F100" s="69" t="s">
        <v>883</v>
      </c>
      <c r="G100" s="110">
        <f t="shared" si="1"/>
        <v>47740</v>
      </c>
      <c r="H100" s="69"/>
      <c r="I100" s="69">
        <v>47740</v>
      </c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88" t="s">
        <v>992</v>
      </c>
      <c r="V100" s="69" t="s">
        <v>877</v>
      </c>
      <c r="W100" s="69"/>
      <c r="X100" s="89"/>
    </row>
    <row r="101" spans="1:24" ht="30.75" customHeight="1" x14ac:dyDescent="0.2">
      <c r="A101" s="68">
        <v>43577</v>
      </c>
      <c r="B101" s="69" t="s">
        <v>880</v>
      </c>
      <c r="C101" s="70" t="s">
        <v>881</v>
      </c>
      <c r="D101" s="69" t="s">
        <v>873</v>
      </c>
      <c r="E101" s="69" t="s">
        <v>882</v>
      </c>
      <c r="F101" s="69" t="s">
        <v>883</v>
      </c>
      <c r="G101" s="110">
        <f t="shared" si="1"/>
        <v>5400</v>
      </c>
      <c r="H101" s="69"/>
      <c r="I101" s="69">
        <v>5400</v>
      </c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88" t="s">
        <v>989</v>
      </c>
      <c r="V101" s="69" t="s">
        <v>884</v>
      </c>
      <c r="W101" s="69"/>
      <c r="X101" s="89"/>
    </row>
    <row r="102" spans="1:24" ht="30.75" customHeight="1" x14ac:dyDescent="0.2">
      <c r="A102" s="68">
        <v>43577</v>
      </c>
      <c r="B102" s="69" t="s">
        <v>885</v>
      </c>
      <c r="C102" s="70" t="s">
        <v>886</v>
      </c>
      <c r="D102" s="69" t="s">
        <v>887</v>
      </c>
      <c r="E102" s="69" t="s">
        <v>874</v>
      </c>
      <c r="F102" s="69" t="s">
        <v>888</v>
      </c>
      <c r="G102" s="110">
        <f t="shared" si="1"/>
        <v>1760</v>
      </c>
      <c r="H102" s="69"/>
      <c r="I102" s="69">
        <v>60</v>
      </c>
      <c r="J102" s="69"/>
      <c r="K102" s="69"/>
      <c r="L102" s="69"/>
      <c r="M102" s="69"/>
      <c r="N102" s="69"/>
      <c r="O102" s="69"/>
      <c r="P102" s="69"/>
      <c r="Q102" s="69"/>
      <c r="R102" s="69"/>
      <c r="S102" s="69">
        <v>1700</v>
      </c>
      <c r="T102" s="69"/>
      <c r="U102" s="88" t="s">
        <v>993</v>
      </c>
      <c r="V102" s="69" t="s">
        <v>889</v>
      </c>
      <c r="W102" s="69"/>
      <c r="X102" s="89"/>
    </row>
    <row r="103" spans="1:24" ht="30.75" customHeight="1" x14ac:dyDescent="0.2">
      <c r="A103" s="68">
        <v>43577</v>
      </c>
      <c r="B103" s="69" t="s">
        <v>890</v>
      </c>
      <c r="C103" s="70" t="s">
        <v>891</v>
      </c>
      <c r="D103" s="69" t="s">
        <v>873</v>
      </c>
      <c r="E103" s="69" t="s">
        <v>892</v>
      </c>
      <c r="F103" s="69" t="s">
        <v>883</v>
      </c>
      <c r="G103" s="110">
        <f t="shared" si="1"/>
        <v>2400</v>
      </c>
      <c r="H103" s="69"/>
      <c r="I103" s="69"/>
      <c r="J103" s="69"/>
      <c r="K103" s="69"/>
      <c r="L103" s="69"/>
      <c r="M103" s="69"/>
      <c r="N103" s="69"/>
      <c r="O103" s="69">
        <v>2400</v>
      </c>
      <c r="P103" s="69"/>
      <c r="Q103" s="69"/>
      <c r="R103" s="69"/>
      <c r="S103" s="69"/>
      <c r="T103" s="69"/>
      <c r="U103" s="88"/>
      <c r="V103" s="69" t="s">
        <v>894</v>
      </c>
      <c r="W103" s="69"/>
      <c r="X103" s="89"/>
    </row>
    <row r="104" spans="1:24" ht="30.75" customHeight="1" x14ac:dyDescent="0.2">
      <c r="A104" s="68">
        <v>43577</v>
      </c>
      <c r="B104" s="69" t="s">
        <v>893</v>
      </c>
      <c r="C104" s="70" t="s">
        <v>891</v>
      </c>
      <c r="D104" s="69" t="s">
        <v>163</v>
      </c>
      <c r="E104" s="69" t="s">
        <v>64</v>
      </c>
      <c r="F104" s="69" t="s">
        <v>23</v>
      </c>
      <c r="G104" s="110">
        <f t="shared" si="1"/>
        <v>2400</v>
      </c>
      <c r="H104" s="69"/>
      <c r="I104" s="69"/>
      <c r="J104" s="69"/>
      <c r="K104" s="69"/>
      <c r="L104" s="69"/>
      <c r="M104" s="69"/>
      <c r="N104" s="69"/>
      <c r="O104" s="69">
        <v>2400</v>
      </c>
      <c r="P104" s="69"/>
      <c r="Q104" s="69"/>
      <c r="R104" s="69"/>
      <c r="S104" s="69"/>
      <c r="T104" s="69"/>
      <c r="U104" s="88"/>
      <c r="V104" s="69" t="s">
        <v>152</v>
      </c>
      <c r="W104" s="69"/>
      <c r="X104" s="89"/>
    </row>
    <row r="105" spans="1:24" ht="30.75" customHeight="1" x14ac:dyDescent="0.2">
      <c r="A105" s="68">
        <v>43577</v>
      </c>
      <c r="B105" s="69" t="s">
        <v>735</v>
      </c>
      <c r="C105" s="70" t="s">
        <v>895</v>
      </c>
      <c r="D105" s="69" t="s">
        <v>896</v>
      </c>
      <c r="E105" s="69" t="s">
        <v>64</v>
      </c>
      <c r="F105" s="69" t="s">
        <v>177</v>
      </c>
      <c r="G105" s="110">
        <f t="shared" si="1"/>
        <v>5600</v>
      </c>
      <c r="H105" s="69"/>
      <c r="I105" s="69"/>
      <c r="J105" s="69"/>
      <c r="K105" s="69"/>
      <c r="L105" s="69"/>
      <c r="M105" s="69"/>
      <c r="N105" s="69"/>
      <c r="O105" s="69">
        <v>5600</v>
      </c>
      <c r="P105" s="69"/>
      <c r="Q105" s="69"/>
      <c r="R105" s="69"/>
      <c r="S105" s="69"/>
      <c r="T105" s="69"/>
      <c r="U105" s="88"/>
      <c r="V105" s="69" t="s">
        <v>66</v>
      </c>
      <c r="W105" s="69"/>
      <c r="X105" s="89"/>
    </row>
    <row r="106" spans="1:24" ht="30.75" customHeight="1" x14ac:dyDescent="0.2">
      <c r="A106" s="68">
        <v>43578</v>
      </c>
      <c r="B106" s="69" t="s">
        <v>897</v>
      </c>
      <c r="C106" s="69" t="s">
        <v>898</v>
      </c>
      <c r="D106" s="69" t="s">
        <v>899</v>
      </c>
      <c r="E106" s="69" t="s">
        <v>900</v>
      </c>
      <c r="F106" s="69" t="s">
        <v>901</v>
      </c>
      <c r="G106" s="110">
        <f t="shared" si="1"/>
        <v>17600</v>
      </c>
      <c r="H106" s="69"/>
      <c r="I106" s="69"/>
      <c r="J106" s="69"/>
      <c r="K106" s="69"/>
      <c r="L106" s="69"/>
      <c r="M106" s="69"/>
      <c r="N106" s="69"/>
      <c r="O106" s="69"/>
      <c r="P106" s="69">
        <v>17600</v>
      </c>
      <c r="Q106" s="69"/>
      <c r="R106" s="69"/>
      <c r="S106" s="69"/>
      <c r="T106" s="69"/>
      <c r="U106" s="10"/>
      <c r="V106" s="69" t="s">
        <v>124</v>
      </c>
      <c r="W106" s="2"/>
      <c r="X106" s="18"/>
    </row>
    <row r="107" spans="1:24" ht="30.75" customHeight="1" x14ac:dyDescent="0.2">
      <c r="A107" s="68">
        <v>43578</v>
      </c>
      <c r="B107" s="69" t="s">
        <v>902</v>
      </c>
      <c r="C107" s="70" t="s">
        <v>903</v>
      </c>
      <c r="D107" s="69" t="s">
        <v>904</v>
      </c>
      <c r="E107" s="69" t="s">
        <v>905</v>
      </c>
      <c r="F107" s="69" t="s">
        <v>906</v>
      </c>
      <c r="G107" s="110">
        <f t="shared" si="1"/>
        <v>16300</v>
      </c>
      <c r="H107" s="69"/>
      <c r="I107" s="69"/>
      <c r="J107" s="69"/>
      <c r="K107" s="69"/>
      <c r="L107" s="69"/>
      <c r="M107" s="69"/>
      <c r="N107" s="69"/>
      <c r="O107" s="69">
        <v>16300</v>
      </c>
      <c r="P107" s="69"/>
      <c r="Q107" s="69"/>
      <c r="R107" s="69"/>
      <c r="S107" s="69"/>
      <c r="T107" s="69"/>
      <c r="U107" s="10"/>
      <c r="V107" s="69" t="s">
        <v>152</v>
      </c>
      <c r="W107" s="2" t="s">
        <v>144</v>
      </c>
      <c r="X107" s="18"/>
    </row>
    <row r="108" spans="1:24" ht="30.75" customHeight="1" x14ac:dyDescent="0.2">
      <c r="A108" s="68">
        <v>43578</v>
      </c>
      <c r="B108" s="69" t="s">
        <v>907</v>
      </c>
      <c r="C108" s="70" t="s">
        <v>908</v>
      </c>
      <c r="D108" s="69" t="s">
        <v>904</v>
      </c>
      <c r="E108" s="69" t="s">
        <v>905</v>
      </c>
      <c r="F108" s="69" t="s">
        <v>177</v>
      </c>
      <c r="G108" s="110">
        <f t="shared" si="1"/>
        <v>6000</v>
      </c>
      <c r="H108" s="69"/>
      <c r="I108" s="69"/>
      <c r="J108" s="69"/>
      <c r="K108" s="69"/>
      <c r="L108" s="69"/>
      <c r="M108" s="69"/>
      <c r="N108" s="69"/>
      <c r="O108" s="69">
        <v>6000</v>
      </c>
      <c r="P108" s="69"/>
      <c r="Q108" s="69"/>
      <c r="R108" s="69"/>
      <c r="S108" s="69"/>
      <c r="T108" s="69"/>
      <c r="U108" s="10"/>
      <c r="V108" s="69" t="s">
        <v>152</v>
      </c>
      <c r="W108" s="2"/>
      <c r="X108" s="18"/>
    </row>
    <row r="109" spans="1:24" ht="30.75" customHeight="1" x14ac:dyDescent="0.2">
      <c r="A109" s="68">
        <v>43578</v>
      </c>
      <c r="B109" s="69" t="s">
        <v>909</v>
      </c>
      <c r="C109" s="70" t="s">
        <v>910</v>
      </c>
      <c r="D109" s="69" t="s">
        <v>911</v>
      </c>
      <c r="E109" s="69" t="s">
        <v>64</v>
      </c>
      <c r="F109" s="69" t="s">
        <v>912</v>
      </c>
      <c r="G109" s="110">
        <f t="shared" si="1"/>
        <v>1600</v>
      </c>
      <c r="H109" s="69"/>
      <c r="I109" s="69"/>
      <c r="J109" s="69"/>
      <c r="K109" s="69"/>
      <c r="L109" s="69"/>
      <c r="M109" s="69"/>
      <c r="N109" s="69"/>
      <c r="O109" s="69">
        <v>1600</v>
      </c>
      <c r="P109" s="69"/>
      <c r="Q109" s="69"/>
      <c r="R109" s="69"/>
      <c r="S109" s="69"/>
      <c r="T109" s="69"/>
      <c r="U109" s="88"/>
      <c r="V109" s="69" t="s">
        <v>913</v>
      </c>
      <c r="W109" s="2"/>
      <c r="X109" s="18"/>
    </row>
    <row r="110" spans="1:24" ht="30.75" customHeight="1" x14ac:dyDescent="0.2">
      <c r="A110" s="68">
        <v>43578</v>
      </c>
      <c r="B110" s="69" t="s">
        <v>914</v>
      </c>
      <c r="C110" s="69" t="s">
        <v>915</v>
      </c>
      <c r="D110" s="69" t="s">
        <v>916</v>
      </c>
      <c r="E110" s="69" t="s">
        <v>917</v>
      </c>
      <c r="F110" s="69" t="s">
        <v>209</v>
      </c>
      <c r="G110" s="110">
        <f t="shared" si="1"/>
        <v>116000</v>
      </c>
      <c r="H110" s="69"/>
      <c r="I110" s="69"/>
      <c r="J110" s="69">
        <v>116000</v>
      </c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88" t="s">
        <v>990</v>
      </c>
      <c r="V110" s="69" t="s">
        <v>918</v>
      </c>
      <c r="W110" s="2"/>
      <c r="X110" s="18" t="s">
        <v>928</v>
      </c>
    </row>
    <row r="111" spans="1:24" ht="30.75" customHeight="1" x14ac:dyDescent="0.2">
      <c r="A111" s="54">
        <v>43579</v>
      </c>
      <c r="B111" s="9" t="s">
        <v>929</v>
      </c>
      <c r="C111" s="9" t="s">
        <v>930</v>
      </c>
      <c r="D111" s="9" t="s">
        <v>931</v>
      </c>
      <c r="E111" s="9" t="s">
        <v>932</v>
      </c>
      <c r="F111" s="9" t="s">
        <v>933</v>
      </c>
      <c r="G111" s="110">
        <f t="shared" si="1"/>
        <v>6000</v>
      </c>
      <c r="H111" s="9"/>
      <c r="I111" s="9"/>
      <c r="J111" s="9"/>
      <c r="K111" s="9"/>
      <c r="L111" s="9"/>
      <c r="M111" s="9"/>
      <c r="N111" s="9"/>
      <c r="O111" s="9"/>
      <c r="P111" s="9">
        <v>6000</v>
      </c>
      <c r="Q111" s="9"/>
      <c r="R111" s="9"/>
      <c r="S111" s="9"/>
      <c r="T111" s="9"/>
      <c r="U111" s="10"/>
      <c r="V111" s="9" t="s">
        <v>934</v>
      </c>
      <c r="W111" s="2"/>
      <c r="X111" s="18"/>
    </row>
    <row r="112" spans="1:24" ht="30.75" customHeight="1" x14ac:dyDescent="0.2">
      <c r="A112" s="68">
        <v>43580</v>
      </c>
      <c r="B112" s="69" t="s">
        <v>947</v>
      </c>
      <c r="C112" s="70" t="s">
        <v>948</v>
      </c>
      <c r="D112" s="69" t="s">
        <v>949</v>
      </c>
      <c r="E112" s="69" t="s">
        <v>950</v>
      </c>
      <c r="F112" s="69" t="s">
        <v>209</v>
      </c>
      <c r="G112" s="110">
        <f t="shared" si="1"/>
        <v>29500</v>
      </c>
      <c r="H112" s="69"/>
      <c r="I112" s="69"/>
      <c r="J112" s="69">
        <v>29500</v>
      </c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88" t="s">
        <v>985</v>
      </c>
      <c r="V112" s="69" t="s">
        <v>951</v>
      </c>
      <c r="W112" s="2"/>
      <c r="X112" s="18" t="s">
        <v>1100</v>
      </c>
    </row>
    <row r="113" spans="1:24" ht="30.75" customHeight="1" x14ac:dyDescent="0.2">
      <c r="A113" s="68">
        <v>43580</v>
      </c>
      <c r="B113" s="69" t="s">
        <v>955</v>
      </c>
      <c r="C113" s="70" t="s">
        <v>956</v>
      </c>
      <c r="D113" s="69" t="s">
        <v>957</v>
      </c>
      <c r="E113" s="69" t="s">
        <v>958</v>
      </c>
      <c r="F113" s="69" t="s">
        <v>23</v>
      </c>
      <c r="G113" s="110">
        <f t="shared" si="1"/>
        <v>22000</v>
      </c>
      <c r="H113" s="69"/>
      <c r="I113" s="69">
        <v>22000</v>
      </c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88" t="s">
        <v>994</v>
      </c>
      <c r="V113" s="69" t="s">
        <v>959</v>
      </c>
      <c r="W113" s="2"/>
      <c r="X113" s="18"/>
    </row>
    <row r="114" spans="1:24" ht="30.75" customHeight="1" x14ac:dyDescent="0.2">
      <c r="A114" s="68">
        <v>43580</v>
      </c>
      <c r="B114" s="69" t="s">
        <v>960</v>
      </c>
      <c r="C114" s="70" t="s">
        <v>961</v>
      </c>
      <c r="D114" s="69" t="s">
        <v>949</v>
      </c>
      <c r="E114" s="69" t="s">
        <v>958</v>
      </c>
      <c r="F114" s="69" t="s">
        <v>23</v>
      </c>
      <c r="G114" s="110">
        <f t="shared" si="1"/>
        <v>29500</v>
      </c>
      <c r="H114" s="69"/>
      <c r="I114" s="69">
        <v>29500</v>
      </c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88" t="s">
        <v>995</v>
      </c>
      <c r="V114" s="69" t="s">
        <v>959</v>
      </c>
      <c r="W114" s="2"/>
      <c r="X114" s="18"/>
    </row>
    <row r="115" spans="1:24" ht="30.75" customHeight="1" x14ac:dyDescent="0.2">
      <c r="A115" s="68">
        <v>43580</v>
      </c>
      <c r="B115" s="69" t="s">
        <v>962</v>
      </c>
      <c r="C115" s="70" t="s">
        <v>963</v>
      </c>
      <c r="D115" s="69" t="s">
        <v>964</v>
      </c>
      <c r="E115" s="69" t="s">
        <v>50</v>
      </c>
      <c r="F115" s="69" t="s">
        <v>23</v>
      </c>
      <c r="G115" s="110">
        <f t="shared" si="1"/>
        <v>2160</v>
      </c>
      <c r="H115" s="69"/>
      <c r="I115" s="69">
        <v>2160</v>
      </c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88" t="s">
        <v>986</v>
      </c>
      <c r="V115" s="69" t="s">
        <v>965</v>
      </c>
      <c r="W115" s="2"/>
      <c r="X115" s="18"/>
    </row>
    <row r="116" spans="1:24" ht="30.75" customHeight="1" x14ac:dyDescent="0.2">
      <c r="A116" s="68">
        <v>43580</v>
      </c>
      <c r="B116" s="69" t="s">
        <v>966</v>
      </c>
      <c r="C116" s="69" t="s">
        <v>968</v>
      </c>
      <c r="D116" s="69" t="s">
        <v>967</v>
      </c>
      <c r="E116" s="69" t="s">
        <v>969</v>
      </c>
      <c r="F116" s="69" t="s">
        <v>970</v>
      </c>
      <c r="G116" s="110">
        <f t="shared" si="1"/>
        <v>17800</v>
      </c>
      <c r="H116" s="69"/>
      <c r="I116" s="69"/>
      <c r="J116" s="69"/>
      <c r="K116" s="69"/>
      <c r="L116" s="69"/>
      <c r="M116" s="69"/>
      <c r="N116" s="69"/>
      <c r="O116" s="69"/>
      <c r="P116" s="69">
        <v>17800</v>
      </c>
      <c r="Q116" s="69"/>
      <c r="R116" s="69"/>
      <c r="S116" s="69"/>
      <c r="T116" s="69"/>
      <c r="U116" s="88"/>
      <c r="V116" s="69" t="s">
        <v>971</v>
      </c>
      <c r="W116" s="2"/>
      <c r="X116" s="18"/>
    </row>
    <row r="117" spans="1:24" ht="30.75" customHeight="1" x14ac:dyDescent="0.2">
      <c r="A117" s="68">
        <v>43581</v>
      </c>
      <c r="B117" s="69" t="s">
        <v>976</v>
      </c>
      <c r="C117" s="70" t="s">
        <v>977</v>
      </c>
      <c r="D117" s="69" t="s">
        <v>978</v>
      </c>
      <c r="E117" s="69" t="s">
        <v>979</v>
      </c>
      <c r="F117" s="69" t="s">
        <v>980</v>
      </c>
      <c r="G117" s="110">
        <f t="shared" si="1"/>
        <v>900</v>
      </c>
      <c r="H117" s="69"/>
      <c r="I117" s="69"/>
      <c r="J117" s="69"/>
      <c r="K117" s="69"/>
      <c r="L117" s="69"/>
      <c r="M117" s="69"/>
      <c r="N117" s="69"/>
      <c r="O117" s="69"/>
      <c r="P117" s="69">
        <v>900</v>
      </c>
      <c r="Q117" s="69"/>
      <c r="R117" s="69"/>
      <c r="S117" s="69"/>
      <c r="T117" s="69"/>
      <c r="U117" s="88"/>
      <c r="V117" s="69" t="s">
        <v>981</v>
      </c>
      <c r="W117" s="2"/>
      <c r="X117" s="18"/>
    </row>
    <row r="118" spans="1:24" ht="30.75" customHeight="1" x14ac:dyDescent="0.2">
      <c r="A118" s="68">
        <v>43581</v>
      </c>
      <c r="B118" s="69" t="s">
        <v>996</v>
      </c>
      <c r="C118" s="70" t="s">
        <v>997</v>
      </c>
      <c r="D118" s="69" t="s">
        <v>44</v>
      </c>
      <c r="E118" s="69" t="s">
        <v>122</v>
      </c>
      <c r="F118" s="69" t="s">
        <v>157</v>
      </c>
      <c r="G118" s="110">
        <f t="shared" si="1"/>
        <v>5000</v>
      </c>
      <c r="H118" s="69"/>
      <c r="I118" s="69"/>
      <c r="J118" s="69"/>
      <c r="K118" s="69"/>
      <c r="L118" s="69"/>
      <c r="M118" s="69"/>
      <c r="N118" s="69"/>
      <c r="O118" s="69"/>
      <c r="P118" s="69">
        <v>5000</v>
      </c>
      <c r="Q118" s="69"/>
      <c r="R118" s="69"/>
      <c r="S118" s="69"/>
      <c r="T118" s="69"/>
      <c r="U118" s="88"/>
      <c r="V118" s="69" t="s">
        <v>158</v>
      </c>
      <c r="W118" s="2"/>
      <c r="X118" s="18"/>
    </row>
    <row r="119" spans="1:24" ht="30.75" customHeight="1" x14ac:dyDescent="0.2">
      <c r="A119" s="68">
        <v>43582</v>
      </c>
      <c r="B119" s="69" t="s">
        <v>1028</v>
      </c>
      <c r="C119" s="70" t="s">
        <v>1029</v>
      </c>
      <c r="D119" s="69" t="s">
        <v>1030</v>
      </c>
      <c r="E119" s="69" t="s">
        <v>1031</v>
      </c>
      <c r="F119" s="69" t="s">
        <v>1032</v>
      </c>
      <c r="G119" s="121">
        <f t="shared" si="1"/>
        <v>46080</v>
      </c>
      <c r="H119" s="69"/>
      <c r="I119" s="69"/>
      <c r="J119" s="69"/>
      <c r="K119" s="69"/>
      <c r="L119" s="69"/>
      <c r="M119" s="69"/>
      <c r="N119" s="69"/>
      <c r="O119" s="69"/>
      <c r="P119" s="69">
        <v>46080</v>
      </c>
      <c r="Q119" s="69"/>
      <c r="R119" s="69"/>
      <c r="S119" s="69"/>
      <c r="T119" s="69"/>
      <c r="U119" s="88"/>
      <c r="V119" s="69" t="s">
        <v>1033</v>
      </c>
      <c r="W119" s="2"/>
      <c r="X119" s="18"/>
    </row>
    <row r="120" spans="1:24" ht="30.75" customHeight="1" x14ac:dyDescent="0.2">
      <c r="A120" s="68">
        <v>43582</v>
      </c>
      <c r="B120" s="69" t="s">
        <v>1035</v>
      </c>
      <c r="C120" s="70" t="s">
        <v>1036</v>
      </c>
      <c r="D120" s="69" t="s">
        <v>1030</v>
      </c>
      <c r="E120" s="69" t="s">
        <v>1037</v>
      </c>
      <c r="F120" s="69" t="s">
        <v>23</v>
      </c>
      <c r="G120" s="121">
        <f t="shared" si="1"/>
        <v>9600</v>
      </c>
      <c r="H120" s="69"/>
      <c r="I120" s="69">
        <v>9600</v>
      </c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88"/>
      <c r="V120" s="69" t="s">
        <v>1038</v>
      </c>
      <c r="W120" s="2"/>
      <c r="X120" s="18"/>
    </row>
    <row r="121" spans="1:24" ht="30.75" customHeight="1" x14ac:dyDescent="0.2">
      <c r="A121" s="68">
        <v>43582</v>
      </c>
      <c r="B121" s="69" t="s">
        <v>1040</v>
      </c>
      <c r="C121" s="70" t="s">
        <v>1041</v>
      </c>
      <c r="D121" s="69" t="s">
        <v>1043</v>
      </c>
      <c r="E121" s="69" t="s">
        <v>1044</v>
      </c>
      <c r="F121" s="69" t="s">
        <v>1046</v>
      </c>
      <c r="G121" s="121">
        <f t="shared" si="1"/>
        <v>5770</v>
      </c>
      <c r="H121" s="69"/>
      <c r="I121" s="69"/>
      <c r="J121" s="69"/>
      <c r="K121" s="69"/>
      <c r="L121" s="69"/>
      <c r="M121" s="69"/>
      <c r="N121" s="69"/>
      <c r="O121" s="69">
        <v>5770</v>
      </c>
      <c r="P121" s="69"/>
      <c r="Q121" s="69"/>
      <c r="R121" s="69"/>
      <c r="S121" s="69"/>
      <c r="T121" s="69"/>
      <c r="U121" s="88"/>
      <c r="V121" s="69" t="s">
        <v>1047</v>
      </c>
      <c r="W121" s="2"/>
      <c r="X121" s="18"/>
    </row>
    <row r="122" spans="1:24" ht="30.75" customHeight="1" x14ac:dyDescent="0.2">
      <c r="A122" s="68">
        <v>43582</v>
      </c>
      <c r="B122" s="69" t="s">
        <v>1049</v>
      </c>
      <c r="C122" s="69" t="s">
        <v>1051</v>
      </c>
      <c r="D122" s="69" t="s">
        <v>1053</v>
      </c>
      <c r="E122" s="69" t="s">
        <v>50</v>
      </c>
      <c r="F122" s="69" t="s">
        <v>209</v>
      </c>
      <c r="G122" s="121">
        <f t="shared" si="1"/>
        <v>34100</v>
      </c>
      <c r="H122" s="69"/>
      <c r="I122" s="69"/>
      <c r="J122" s="69">
        <v>34100</v>
      </c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88"/>
      <c r="V122" s="69" t="s">
        <v>1056</v>
      </c>
      <c r="W122" s="2"/>
      <c r="X122" s="18"/>
    </row>
    <row r="123" spans="1:24" ht="30.75" customHeight="1" x14ac:dyDescent="0.2">
      <c r="A123" s="68">
        <v>43582</v>
      </c>
      <c r="B123" s="69" t="s">
        <v>1064</v>
      </c>
      <c r="C123" s="69" t="s">
        <v>1066</v>
      </c>
      <c r="D123" s="69" t="s">
        <v>1067</v>
      </c>
      <c r="E123" s="69" t="s">
        <v>1069</v>
      </c>
      <c r="F123" s="69" t="s">
        <v>70</v>
      </c>
      <c r="G123" s="121">
        <f t="shared" si="1"/>
        <v>26500</v>
      </c>
      <c r="H123" s="69"/>
      <c r="I123" s="69"/>
      <c r="J123" s="69"/>
      <c r="K123" s="69"/>
      <c r="L123" s="69"/>
      <c r="M123" s="69"/>
      <c r="N123" s="69"/>
      <c r="O123" s="69"/>
      <c r="P123" s="69"/>
      <c r="Q123" s="69">
        <v>26500</v>
      </c>
      <c r="R123" s="69"/>
      <c r="S123" s="69"/>
      <c r="T123" s="69"/>
      <c r="U123" s="88"/>
      <c r="V123" s="69" t="s">
        <v>1071</v>
      </c>
      <c r="W123" s="2"/>
      <c r="X123" s="18"/>
    </row>
    <row r="124" spans="1:24" ht="30.75" customHeight="1" x14ac:dyDescent="0.2">
      <c r="A124" s="68">
        <v>43582</v>
      </c>
      <c r="B124" s="69" t="s">
        <v>1073</v>
      </c>
      <c r="C124" s="70" t="s">
        <v>1074</v>
      </c>
      <c r="D124" s="69" t="s">
        <v>1075</v>
      </c>
      <c r="E124" s="69" t="s">
        <v>1076</v>
      </c>
      <c r="F124" s="69" t="s">
        <v>209</v>
      </c>
      <c r="G124" s="121">
        <f t="shared" si="1"/>
        <v>52000</v>
      </c>
      <c r="H124" s="69"/>
      <c r="I124" s="69"/>
      <c r="J124" s="69">
        <v>52000</v>
      </c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88" t="s">
        <v>1079</v>
      </c>
      <c r="V124" s="69" t="s">
        <v>1077</v>
      </c>
      <c r="W124" s="2"/>
      <c r="X124" s="18"/>
    </row>
    <row r="125" spans="1:24" ht="30.75" customHeight="1" x14ac:dyDescent="0.2">
      <c r="A125" s="105">
        <v>43583</v>
      </c>
      <c r="B125" s="106" t="s">
        <v>1102</v>
      </c>
      <c r="C125" s="107" t="s">
        <v>1103</v>
      </c>
      <c r="D125" s="106" t="s">
        <v>1106</v>
      </c>
      <c r="E125" s="106" t="s">
        <v>1108</v>
      </c>
      <c r="F125" s="106" t="s">
        <v>23</v>
      </c>
      <c r="G125" s="121">
        <f t="shared" si="1"/>
        <v>25000</v>
      </c>
      <c r="H125" s="106"/>
      <c r="I125" s="106">
        <v>25000</v>
      </c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8"/>
      <c r="V125" s="106" t="s">
        <v>1109</v>
      </c>
      <c r="W125" s="2"/>
      <c r="X125" s="18"/>
    </row>
    <row r="126" spans="1:24" s="59" customFormat="1" ht="30.75" customHeight="1" x14ac:dyDescent="0.2">
      <c r="A126" s="123">
        <v>43583</v>
      </c>
      <c r="B126" s="124" t="s">
        <v>1120</v>
      </c>
      <c r="C126" s="124" t="s">
        <v>1124</v>
      </c>
      <c r="D126" s="124" t="s">
        <v>1125</v>
      </c>
      <c r="E126" s="124" t="s">
        <v>1108</v>
      </c>
      <c r="F126" s="124" t="s">
        <v>1122</v>
      </c>
      <c r="G126" s="121">
        <f t="shared" si="1"/>
        <v>100000</v>
      </c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>
        <v>100000</v>
      </c>
      <c r="T126" s="124"/>
      <c r="U126" s="125" t="s">
        <v>1127</v>
      </c>
      <c r="V126" s="124" t="s">
        <v>1126</v>
      </c>
      <c r="W126" s="53" t="s">
        <v>1128</v>
      </c>
      <c r="X126" s="20"/>
    </row>
    <row r="127" spans="1:24" ht="30.75" customHeight="1" x14ac:dyDescent="0.2">
      <c r="A127" s="105">
        <v>43583</v>
      </c>
      <c r="B127" s="106" t="s">
        <v>1111</v>
      </c>
      <c r="C127" s="107" t="s">
        <v>1138</v>
      </c>
      <c r="D127" s="106" t="s">
        <v>1113</v>
      </c>
      <c r="E127" s="106" t="s">
        <v>1114</v>
      </c>
      <c r="F127" s="106" t="s">
        <v>1116</v>
      </c>
      <c r="G127" s="121">
        <f t="shared" si="1"/>
        <v>75504</v>
      </c>
      <c r="H127" s="106"/>
      <c r="I127" s="106"/>
      <c r="J127" s="106"/>
      <c r="K127" s="106"/>
      <c r="L127" s="106"/>
      <c r="M127" s="106"/>
      <c r="N127" s="106">
        <v>75504</v>
      </c>
      <c r="O127" s="106"/>
      <c r="P127" s="106"/>
      <c r="Q127" s="106"/>
      <c r="R127" s="106"/>
      <c r="S127" s="106"/>
      <c r="T127" s="106"/>
      <c r="U127" s="108" t="s">
        <v>1118</v>
      </c>
      <c r="V127" s="106" t="s">
        <v>1117</v>
      </c>
      <c r="W127" s="2"/>
      <c r="X127" s="18"/>
    </row>
    <row r="128" spans="1:24" ht="30.75" customHeight="1" x14ac:dyDescent="0.2">
      <c r="A128" s="105">
        <v>43583</v>
      </c>
      <c r="B128" s="106" t="s">
        <v>1132</v>
      </c>
      <c r="C128" s="107" t="s">
        <v>1133</v>
      </c>
      <c r="D128" s="106" t="s">
        <v>1104</v>
      </c>
      <c r="E128" s="106" t="s">
        <v>1114</v>
      </c>
      <c r="F128" s="106" t="s">
        <v>23</v>
      </c>
      <c r="G128" s="121">
        <f t="shared" si="1"/>
        <v>24640</v>
      </c>
      <c r="H128" s="106"/>
      <c r="I128" s="106">
        <v>24640</v>
      </c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8"/>
      <c r="V128" s="106" t="s">
        <v>1117</v>
      </c>
      <c r="W128" s="2"/>
      <c r="X128" s="18"/>
    </row>
    <row r="129" spans="1:24" ht="30.75" customHeight="1" x14ac:dyDescent="0.2">
      <c r="A129" s="105">
        <v>43583</v>
      </c>
      <c r="B129" s="106" t="s">
        <v>1132</v>
      </c>
      <c r="C129" s="107" t="s">
        <v>1134</v>
      </c>
      <c r="D129" s="106" t="s">
        <v>1135</v>
      </c>
      <c r="E129" s="106" t="s">
        <v>1114</v>
      </c>
      <c r="F129" s="106" t="s">
        <v>23</v>
      </c>
      <c r="G129" s="121">
        <f t="shared" si="1"/>
        <v>29500</v>
      </c>
      <c r="H129" s="106"/>
      <c r="I129" s="106">
        <v>29500</v>
      </c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8"/>
      <c r="V129" s="106" t="s">
        <v>1117</v>
      </c>
      <c r="W129" s="2"/>
      <c r="X129" s="18"/>
    </row>
    <row r="130" spans="1:24" ht="30.75" customHeight="1" x14ac:dyDescent="0.2">
      <c r="A130" s="144">
        <v>43583</v>
      </c>
      <c r="B130" s="145"/>
      <c r="C130" s="146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7"/>
      <c r="V130" s="145"/>
      <c r="W130" s="2"/>
      <c r="X130" s="18"/>
    </row>
    <row r="131" spans="1:24" ht="30.75" customHeight="1" x14ac:dyDescent="0.2">
      <c r="A131" s="144">
        <v>43583</v>
      </c>
      <c r="B131" s="145"/>
      <c r="C131" s="146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7"/>
      <c r="V131" s="145"/>
      <c r="W131" s="2"/>
      <c r="X131" s="18"/>
    </row>
    <row r="132" spans="1:24" ht="30.75" customHeight="1" x14ac:dyDescent="0.2">
      <c r="A132" s="144">
        <v>43583</v>
      </c>
      <c r="B132" s="145"/>
      <c r="C132" s="146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7"/>
      <c r="V132" s="145"/>
      <c r="W132" s="2"/>
      <c r="X132" s="18"/>
    </row>
    <row r="133" spans="1:24" ht="30.75" customHeight="1" x14ac:dyDescent="0.2">
      <c r="A133" s="68"/>
      <c r="B133" s="69"/>
      <c r="C133" s="70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10"/>
      <c r="V133" s="69"/>
      <c r="W133" s="2"/>
      <c r="X133" s="18"/>
    </row>
    <row r="134" spans="1:24" ht="30.75" customHeight="1" x14ac:dyDescent="0.2">
      <c r="A134" s="68"/>
      <c r="B134" s="69"/>
      <c r="C134" s="70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10"/>
      <c r="V134" s="69"/>
      <c r="W134" s="2"/>
      <c r="X134" s="18"/>
    </row>
    <row r="135" spans="1:24" ht="30.75" customHeight="1" x14ac:dyDescent="0.2">
      <c r="A135" s="68"/>
      <c r="B135" s="69"/>
      <c r="C135" s="70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10"/>
      <c r="V135" s="69"/>
      <c r="W135" s="2"/>
      <c r="X135" s="18"/>
    </row>
    <row r="136" spans="1:24" ht="30.75" customHeight="1" x14ac:dyDescent="0.2">
      <c r="A136" s="68"/>
      <c r="B136" s="69"/>
      <c r="C136" s="70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10"/>
      <c r="V136" s="69"/>
      <c r="W136" s="2"/>
      <c r="X136" s="18"/>
    </row>
    <row r="137" spans="1:24" ht="30.75" customHeight="1" x14ac:dyDescent="0.2">
      <c r="A137" s="68"/>
      <c r="B137" s="69"/>
      <c r="C137" s="70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10"/>
      <c r="V137" s="69"/>
      <c r="W137" s="2"/>
      <c r="X137" s="18"/>
    </row>
    <row r="138" spans="1:24" ht="30.75" customHeight="1" x14ac:dyDescent="0.2">
      <c r="A138" s="68"/>
      <c r="B138" s="69"/>
      <c r="C138" s="70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10"/>
      <c r="V138" s="69"/>
      <c r="W138" s="2"/>
      <c r="X138" s="18"/>
    </row>
    <row r="139" spans="1:24" ht="30.75" customHeight="1" x14ac:dyDescent="0.2">
      <c r="A139" s="68"/>
      <c r="B139" s="69"/>
      <c r="C139" s="70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10"/>
      <c r="V139" s="69"/>
      <c r="W139" s="2"/>
      <c r="X139" s="18"/>
    </row>
    <row r="140" spans="1:24" ht="30.75" customHeight="1" x14ac:dyDescent="0.2">
      <c r="A140" s="68"/>
      <c r="B140" s="69"/>
      <c r="C140" s="70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10"/>
      <c r="V140" s="69"/>
      <c r="W140" s="2"/>
      <c r="X140" s="18"/>
    </row>
    <row r="141" spans="1:24" ht="30.75" customHeight="1" x14ac:dyDescent="0.2">
      <c r="A141" s="68"/>
      <c r="B141" s="69"/>
      <c r="C141" s="70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10"/>
      <c r="V141" s="69"/>
      <c r="W141" s="2"/>
      <c r="X141" s="18"/>
    </row>
    <row r="142" spans="1:24" ht="30.75" customHeight="1" x14ac:dyDescent="0.2">
      <c r="A142" s="1"/>
      <c r="B142" s="2"/>
      <c r="C142" s="1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0"/>
      <c r="V142" s="2"/>
      <c r="W142" s="2"/>
      <c r="X142" s="18"/>
    </row>
    <row r="143" spans="1:24" ht="30" customHeight="1" x14ac:dyDescent="0.2">
      <c r="A143" s="1"/>
      <c r="B143" s="2"/>
      <c r="C143" s="1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0"/>
      <c r="V143" s="2"/>
      <c r="W143" s="2"/>
      <c r="X143" s="18"/>
    </row>
    <row r="144" spans="1:24" ht="30" customHeight="1" x14ac:dyDescent="0.2">
      <c r="A144" s="1"/>
      <c r="B144" s="2"/>
      <c r="C144" s="1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0"/>
      <c r="V144" s="2"/>
      <c r="W144" s="2"/>
      <c r="X144" s="18"/>
    </row>
    <row r="145" spans="1:24" ht="30" customHeight="1" x14ac:dyDescent="0.2">
      <c r="A145" s="1"/>
      <c r="B145" s="2"/>
      <c r="C145" s="1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0"/>
      <c r="V145" s="2"/>
      <c r="W145" s="2"/>
      <c r="X145" s="18"/>
    </row>
    <row r="146" spans="1:24" ht="30" customHeight="1" x14ac:dyDescent="0.25">
      <c r="A146" s="22"/>
      <c r="B146" s="23"/>
      <c r="C146" s="24"/>
      <c r="D146" s="24"/>
      <c r="E146" s="25"/>
      <c r="F146" s="26"/>
      <c r="G146" s="111">
        <f>SUM(G3:G145)</f>
        <v>3550384</v>
      </c>
      <c r="H146" s="27">
        <f t="shared" ref="H146:S146" si="2">SUM(H3:H145)</f>
        <v>0</v>
      </c>
      <c r="I146" s="27">
        <f t="shared" si="2"/>
        <v>459400</v>
      </c>
      <c r="J146" s="27">
        <f t="shared" si="2"/>
        <v>319880</v>
      </c>
      <c r="K146" s="27">
        <f t="shared" si="2"/>
        <v>56000</v>
      </c>
      <c r="L146" s="27">
        <f t="shared" si="2"/>
        <v>0</v>
      </c>
      <c r="M146" s="27">
        <f t="shared" si="2"/>
        <v>0</v>
      </c>
      <c r="N146" s="27">
        <f t="shared" si="2"/>
        <v>75504</v>
      </c>
      <c r="O146" s="27">
        <f t="shared" si="2"/>
        <v>425010</v>
      </c>
      <c r="P146" s="27">
        <f t="shared" si="2"/>
        <v>531320</v>
      </c>
      <c r="Q146" s="27">
        <f t="shared" si="2"/>
        <v>443800</v>
      </c>
      <c r="R146" s="27">
        <f t="shared" si="2"/>
        <v>0</v>
      </c>
      <c r="S146" s="27">
        <f t="shared" si="2"/>
        <v>1239470</v>
      </c>
      <c r="T146" s="25"/>
      <c r="U146" s="85"/>
      <c r="V146" s="25"/>
      <c r="W146" s="25"/>
      <c r="X146" s="24"/>
    </row>
    <row r="147" spans="1:24" ht="30" customHeight="1" x14ac:dyDescent="0.25">
      <c r="A147" s="28"/>
      <c r="B147" s="29"/>
      <c r="C147" s="30"/>
      <c r="D147" s="30"/>
      <c r="E147" s="31"/>
      <c r="F147" s="32" t="s">
        <v>1058</v>
      </c>
      <c r="G147" s="119">
        <f>G146-H147</f>
        <v>0</v>
      </c>
      <c r="H147" s="131">
        <f>H146+I146+J146+K146+L146+M146+N146+O146+P146+Q146+R146+S146</f>
        <v>3550384</v>
      </c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3"/>
      <c r="T147" s="31"/>
      <c r="U147" s="86"/>
      <c r="V147" s="31"/>
      <c r="W147" s="31"/>
      <c r="X147" s="33"/>
    </row>
  </sheetData>
  <autoFilter ref="A2:X128" xr:uid="{389F8BE1-4C8A-4B36-81F7-0D46ACC8A6D9}"/>
  <mergeCells count="2">
    <mergeCell ref="A1:X1"/>
    <mergeCell ref="H147:S147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253D-449A-4111-9DE6-95B9799B7351}">
  <dimension ref="A1:Y155"/>
  <sheetViews>
    <sheetView zoomScale="90" zoomScaleNormal="90" workbookViewId="0">
      <pane ySplit="2" topLeftCell="A138" activePane="bottomLeft" state="frozen"/>
      <selection pane="bottomLeft" activeCell="D152" sqref="D152"/>
    </sheetView>
  </sheetViews>
  <sheetFormatPr defaultRowHeight="14.25" x14ac:dyDescent="0.2"/>
  <cols>
    <col min="1" max="1" width="12.75" bestFit="1" customWidth="1"/>
    <col min="3" max="3" width="32.125" customWidth="1"/>
    <col min="8" max="8" width="14.875" bestFit="1" customWidth="1"/>
    <col min="10" max="10" width="11" customWidth="1"/>
    <col min="11" max="11" width="10.25" bestFit="1" customWidth="1"/>
    <col min="12" max="12" width="9.375" bestFit="1" customWidth="1"/>
    <col min="16" max="16" width="11.375" customWidth="1"/>
    <col min="17" max="17" width="10.625" customWidth="1"/>
    <col min="18" max="18" width="11.25" customWidth="1"/>
    <col min="20" max="20" width="14" customWidth="1"/>
    <col min="21" max="21" width="11.75" customWidth="1"/>
    <col min="22" max="22" width="9" style="87"/>
    <col min="24" max="24" width="8.25" customWidth="1"/>
    <col min="25" max="25" width="14.5" customWidth="1"/>
  </cols>
  <sheetData>
    <row r="1" spans="1:25" ht="30" customHeight="1" x14ac:dyDescent="0.2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ht="30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120" t="s">
        <v>1026</v>
      </c>
      <c r="H2" s="3" t="s">
        <v>1000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5" t="s">
        <v>18</v>
      </c>
      <c r="V2" s="10" t="s">
        <v>19</v>
      </c>
      <c r="W2" s="6" t="s">
        <v>20</v>
      </c>
      <c r="X2" s="3" t="s">
        <v>21</v>
      </c>
      <c r="Y2" s="7" t="s">
        <v>22</v>
      </c>
    </row>
    <row r="3" spans="1:25" ht="30" customHeight="1" x14ac:dyDescent="0.2">
      <c r="A3" s="1">
        <v>43556</v>
      </c>
      <c r="B3" s="2" t="s">
        <v>27</v>
      </c>
      <c r="C3" s="2" t="s">
        <v>38</v>
      </c>
      <c r="D3" s="2" t="s">
        <v>24</v>
      </c>
      <c r="E3" s="3" t="s">
        <v>25</v>
      </c>
      <c r="F3" s="3" t="s">
        <v>23</v>
      </c>
      <c r="G3" s="3" t="str">
        <f t="shared" ref="G3:G34" si="0">IF(D3="优学卡","优学卡",IF(D3="暑校","暑校",IF(D3="托福一对一","托福一对一",IF(D3="托福班课","托福班课",IF(D3="SAT一对一","SAT一对一",IF(D3="SAT班课","SAT班课",IF(D3="留学","留学",IF(D3="life coach","life coach","其他"))))))))</f>
        <v>优学卡</v>
      </c>
      <c r="H3" s="110">
        <f>SUM(I3:T3)</f>
        <v>20000</v>
      </c>
      <c r="I3" s="4"/>
      <c r="J3" s="8">
        <v>20000</v>
      </c>
      <c r="K3" s="8"/>
      <c r="L3" s="8"/>
      <c r="M3" s="8"/>
      <c r="N3" s="8"/>
      <c r="O3" s="8"/>
      <c r="P3" s="8"/>
      <c r="Q3" s="8"/>
      <c r="R3" s="8"/>
      <c r="S3" s="8"/>
      <c r="T3" s="8"/>
      <c r="U3" s="5"/>
      <c r="V3" s="10" t="s">
        <v>102</v>
      </c>
      <c r="W3" s="6" t="s">
        <v>26</v>
      </c>
      <c r="X3" s="3"/>
      <c r="Y3" s="7"/>
    </row>
    <row r="4" spans="1:25" ht="30" customHeight="1" x14ac:dyDescent="0.2">
      <c r="A4" s="1">
        <v>43556</v>
      </c>
      <c r="B4" s="2" t="s">
        <v>42</v>
      </c>
      <c r="C4" s="2" t="s">
        <v>43</v>
      </c>
      <c r="D4" s="2" t="s">
        <v>1005</v>
      </c>
      <c r="E4" s="3" t="s">
        <v>45</v>
      </c>
      <c r="F4" s="3" t="s">
        <v>46</v>
      </c>
      <c r="G4" s="3" t="str">
        <f t="shared" si="0"/>
        <v>托福班课</v>
      </c>
      <c r="H4" s="110">
        <f t="shared" ref="H4:H76" si="1">SUM(I4:T4)</f>
        <v>18200</v>
      </c>
      <c r="I4" s="4"/>
      <c r="J4" s="8"/>
      <c r="K4" s="8"/>
      <c r="L4" s="8"/>
      <c r="M4" s="8"/>
      <c r="N4" s="8"/>
      <c r="O4" s="8"/>
      <c r="P4" s="8"/>
      <c r="Q4" s="8"/>
      <c r="R4" s="8"/>
      <c r="S4" s="8"/>
      <c r="T4" s="8">
        <v>18200</v>
      </c>
      <c r="U4" s="5" t="s">
        <v>58</v>
      </c>
      <c r="V4" s="10" t="s">
        <v>98</v>
      </c>
      <c r="W4" s="6" t="s">
        <v>47</v>
      </c>
      <c r="X4" s="3"/>
      <c r="Y4" s="7"/>
    </row>
    <row r="5" spans="1:25" ht="30" customHeight="1" x14ac:dyDescent="0.2">
      <c r="A5" s="68">
        <v>43556</v>
      </c>
      <c r="B5" s="69" t="s">
        <v>48</v>
      </c>
      <c r="C5" s="69" t="s">
        <v>49</v>
      </c>
      <c r="D5" s="69" t="s">
        <v>1007</v>
      </c>
      <c r="E5" s="71" t="s">
        <v>50</v>
      </c>
      <c r="F5" s="71" t="s">
        <v>23</v>
      </c>
      <c r="G5" s="3" t="str">
        <f t="shared" si="0"/>
        <v>托福一对一</v>
      </c>
      <c r="H5" s="110">
        <f t="shared" si="1"/>
        <v>6000</v>
      </c>
      <c r="I5" s="72"/>
      <c r="J5" s="73">
        <v>6000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10" t="s">
        <v>103</v>
      </c>
      <c r="W5" s="10" t="s">
        <v>51</v>
      </c>
      <c r="X5" s="11"/>
      <c r="Y5" s="12"/>
    </row>
    <row r="6" spans="1:25" ht="30" customHeight="1" x14ac:dyDescent="0.2">
      <c r="A6" s="1">
        <v>43556</v>
      </c>
      <c r="B6" s="2" t="s">
        <v>52</v>
      </c>
      <c r="C6" s="2" t="s">
        <v>53</v>
      </c>
      <c r="D6" s="2" t="s">
        <v>1008</v>
      </c>
      <c r="E6" s="3" t="s">
        <v>45</v>
      </c>
      <c r="F6" s="3" t="s">
        <v>23</v>
      </c>
      <c r="G6" s="3" t="str">
        <f t="shared" si="0"/>
        <v>其他</v>
      </c>
      <c r="H6" s="110">
        <f t="shared" si="1"/>
        <v>9500</v>
      </c>
      <c r="I6" s="4"/>
      <c r="J6" s="8">
        <v>9500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  <c r="V6" s="84" t="s">
        <v>99</v>
      </c>
      <c r="W6" s="10" t="s">
        <v>55</v>
      </c>
      <c r="X6" s="13"/>
      <c r="Y6" s="16"/>
    </row>
    <row r="7" spans="1:25" ht="30" customHeight="1" x14ac:dyDescent="0.2">
      <c r="A7" s="1">
        <v>43557</v>
      </c>
      <c r="B7" s="2" t="s">
        <v>61</v>
      </c>
      <c r="C7" s="2" t="s">
        <v>62</v>
      </c>
      <c r="D7" s="2" t="s">
        <v>24</v>
      </c>
      <c r="E7" s="3" t="s">
        <v>64</v>
      </c>
      <c r="F7" s="3" t="s">
        <v>65</v>
      </c>
      <c r="G7" s="3" t="str">
        <f t="shared" si="0"/>
        <v>优学卡</v>
      </c>
      <c r="H7" s="110">
        <f t="shared" si="1"/>
        <v>50000</v>
      </c>
      <c r="I7" s="4"/>
      <c r="J7" s="8"/>
      <c r="K7" s="8"/>
      <c r="L7" s="8"/>
      <c r="M7" s="8"/>
      <c r="N7" s="8"/>
      <c r="O7" s="8"/>
      <c r="P7" s="8">
        <v>50000</v>
      </c>
      <c r="Q7" s="8"/>
      <c r="R7" s="8"/>
      <c r="S7" s="8"/>
      <c r="T7" s="8"/>
      <c r="U7" s="5"/>
      <c r="V7" s="10" t="s">
        <v>798</v>
      </c>
      <c r="W7" s="6" t="s">
        <v>66</v>
      </c>
      <c r="X7" s="3"/>
      <c r="Y7" s="17"/>
    </row>
    <row r="8" spans="1:25" ht="30" customHeight="1" x14ac:dyDescent="0.2">
      <c r="A8" s="1">
        <v>43557</v>
      </c>
      <c r="B8" s="2" t="s">
        <v>145</v>
      </c>
      <c r="C8" s="2" t="s">
        <v>67</v>
      </c>
      <c r="D8" s="2" t="s">
        <v>68</v>
      </c>
      <c r="E8" s="3" t="s">
        <v>69</v>
      </c>
      <c r="F8" s="3" t="s">
        <v>70</v>
      </c>
      <c r="G8" s="3" t="str">
        <f t="shared" si="0"/>
        <v>暑校</v>
      </c>
      <c r="H8" s="110">
        <f t="shared" si="1"/>
        <v>26500</v>
      </c>
      <c r="I8" s="4"/>
      <c r="J8" s="8"/>
      <c r="K8" s="8"/>
      <c r="L8" s="8"/>
      <c r="M8" s="8"/>
      <c r="N8" s="8"/>
      <c r="O8" s="8"/>
      <c r="P8" s="8"/>
      <c r="Q8" s="8"/>
      <c r="R8" s="8">
        <v>26500</v>
      </c>
      <c r="S8" s="8"/>
      <c r="T8" s="8"/>
      <c r="U8" s="5"/>
      <c r="V8" s="10"/>
      <c r="W8" s="6" t="s">
        <v>71</v>
      </c>
      <c r="X8" s="13"/>
      <c r="Y8" s="16"/>
    </row>
    <row r="9" spans="1:25" ht="30" customHeight="1" x14ac:dyDescent="0.2">
      <c r="A9" s="1">
        <v>43557</v>
      </c>
      <c r="B9" s="2" t="s">
        <v>72</v>
      </c>
      <c r="C9" s="2" t="s">
        <v>89</v>
      </c>
      <c r="D9" s="2" t="s">
        <v>68</v>
      </c>
      <c r="E9" s="3" t="s">
        <v>69</v>
      </c>
      <c r="F9" s="3" t="s">
        <v>73</v>
      </c>
      <c r="G9" s="3" t="str">
        <f t="shared" si="0"/>
        <v>暑校</v>
      </c>
      <c r="H9" s="110">
        <f t="shared" si="1"/>
        <v>23500</v>
      </c>
      <c r="I9" s="4"/>
      <c r="J9" s="8"/>
      <c r="K9" s="8"/>
      <c r="L9" s="8"/>
      <c r="M9" s="8"/>
      <c r="N9" s="8"/>
      <c r="O9" s="8"/>
      <c r="P9" s="8"/>
      <c r="Q9" s="8"/>
      <c r="R9" s="8">
        <v>23500</v>
      </c>
      <c r="S9" s="8"/>
      <c r="T9" s="8"/>
      <c r="U9" s="5"/>
      <c r="V9" s="10"/>
      <c r="W9" s="6" t="s">
        <v>71</v>
      </c>
      <c r="X9" s="3"/>
      <c r="Y9" s="17"/>
    </row>
    <row r="10" spans="1:25" ht="30" customHeight="1" x14ac:dyDescent="0.2">
      <c r="A10" s="1">
        <v>43557</v>
      </c>
      <c r="B10" s="2" t="s">
        <v>74</v>
      </c>
      <c r="C10" s="51" t="s">
        <v>146</v>
      </c>
      <c r="D10" s="2" t="s">
        <v>68</v>
      </c>
      <c r="E10" s="3" t="s">
        <v>45</v>
      </c>
      <c r="F10" s="3" t="s">
        <v>23</v>
      </c>
      <c r="G10" s="3" t="str">
        <f t="shared" si="0"/>
        <v>暑校</v>
      </c>
      <c r="H10" s="110">
        <f t="shared" si="1"/>
        <v>34500</v>
      </c>
      <c r="I10" s="4"/>
      <c r="J10" s="8">
        <v>34500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5"/>
      <c r="V10" s="10" t="s">
        <v>100</v>
      </c>
      <c r="W10" s="6" t="s">
        <v>55</v>
      </c>
      <c r="X10" s="3"/>
      <c r="Y10" s="17"/>
    </row>
    <row r="11" spans="1:25" ht="30" customHeight="1" x14ac:dyDescent="0.2">
      <c r="A11" s="1">
        <v>43557</v>
      </c>
      <c r="B11" s="2" t="s">
        <v>77</v>
      </c>
      <c r="C11" s="51" t="s">
        <v>78</v>
      </c>
      <c r="D11" s="2" t="s">
        <v>79</v>
      </c>
      <c r="E11" s="3" t="s">
        <v>80</v>
      </c>
      <c r="F11" s="3" t="s">
        <v>46</v>
      </c>
      <c r="G11" s="3" t="str">
        <f t="shared" si="0"/>
        <v>其他</v>
      </c>
      <c r="H11" s="110">
        <f t="shared" si="1"/>
        <v>13000</v>
      </c>
      <c r="I11" s="4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v>13000</v>
      </c>
      <c r="U11" s="5" t="s">
        <v>82</v>
      </c>
      <c r="V11" s="10" t="s">
        <v>104</v>
      </c>
      <c r="W11" s="6" t="s">
        <v>83</v>
      </c>
      <c r="X11" s="3"/>
      <c r="Y11" s="17"/>
    </row>
    <row r="12" spans="1:25" ht="30" customHeight="1" x14ac:dyDescent="0.2">
      <c r="A12" s="1">
        <v>43557</v>
      </c>
      <c r="B12" s="2" t="s">
        <v>84</v>
      </c>
      <c r="C12" s="19" t="s">
        <v>85</v>
      </c>
      <c r="D12" s="2" t="s">
        <v>1007</v>
      </c>
      <c r="E12" s="2" t="s">
        <v>45</v>
      </c>
      <c r="F12" s="2" t="s">
        <v>23</v>
      </c>
      <c r="G12" s="3" t="str">
        <f t="shared" si="0"/>
        <v>托福一对一</v>
      </c>
      <c r="H12" s="110">
        <f t="shared" si="1"/>
        <v>5280</v>
      </c>
      <c r="I12" s="2"/>
      <c r="J12" s="2">
        <v>5280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0" t="s">
        <v>101</v>
      </c>
      <c r="W12" s="6" t="s">
        <v>55</v>
      </c>
      <c r="X12" s="2"/>
      <c r="Y12" s="18"/>
    </row>
    <row r="13" spans="1:25" ht="30" customHeight="1" x14ac:dyDescent="0.2">
      <c r="A13" s="1">
        <v>43557</v>
      </c>
      <c r="B13" s="2" t="s">
        <v>88</v>
      </c>
      <c r="C13" s="2" t="s">
        <v>89</v>
      </c>
      <c r="D13" s="2" t="s">
        <v>68</v>
      </c>
      <c r="E13" s="3" t="s">
        <v>69</v>
      </c>
      <c r="F13" s="3" t="s">
        <v>73</v>
      </c>
      <c r="G13" s="3" t="str">
        <f t="shared" si="0"/>
        <v>暑校</v>
      </c>
      <c r="H13" s="110">
        <f t="shared" si="1"/>
        <v>23500</v>
      </c>
      <c r="I13" s="2"/>
      <c r="J13" s="2"/>
      <c r="K13" s="2"/>
      <c r="L13" s="2"/>
      <c r="M13" s="2"/>
      <c r="N13" s="2"/>
      <c r="O13" s="2"/>
      <c r="P13" s="2"/>
      <c r="Q13" s="2"/>
      <c r="R13" s="2">
        <v>23500</v>
      </c>
      <c r="S13" s="2"/>
      <c r="T13" s="2"/>
      <c r="U13" s="2"/>
      <c r="V13" s="10"/>
      <c r="W13" s="2" t="s">
        <v>71</v>
      </c>
      <c r="X13" s="2"/>
      <c r="Y13" s="18"/>
    </row>
    <row r="14" spans="1:25" ht="30" customHeight="1" x14ac:dyDescent="0.2">
      <c r="A14" s="1">
        <v>43557</v>
      </c>
      <c r="B14" s="2" t="s">
        <v>105</v>
      </c>
      <c r="C14" s="19" t="s">
        <v>106</v>
      </c>
      <c r="D14" s="2" t="s">
        <v>1007</v>
      </c>
      <c r="E14" s="2" t="s">
        <v>45</v>
      </c>
      <c r="F14" s="2" t="s">
        <v>46</v>
      </c>
      <c r="G14" s="3" t="str">
        <f t="shared" si="0"/>
        <v>托福一对一</v>
      </c>
      <c r="H14" s="110">
        <f t="shared" si="1"/>
        <v>20000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v>20000</v>
      </c>
      <c r="U14" s="2" t="s">
        <v>93</v>
      </c>
      <c r="V14" s="10" t="s">
        <v>234</v>
      </c>
      <c r="W14" s="6" t="s">
        <v>55</v>
      </c>
      <c r="X14" s="2"/>
      <c r="Y14" s="18"/>
    </row>
    <row r="15" spans="1:25" s="59" customFormat="1" ht="30" customHeight="1" x14ac:dyDescent="0.2">
      <c r="A15" s="58">
        <v>43557</v>
      </c>
      <c r="B15" s="53" t="s">
        <v>147</v>
      </c>
      <c r="C15" s="95" t="s">
        <v>972</v>
      </c>
      <c r="D15" s="53" t="s">
        <v>68</v>
      </c>
      <c r="E15" s="53" t="s">
        <v>50</v>
      </c>
      <c r="F15" s="53" t="s">
        <v>973</v>
      </c>
      <c r="G15" s="3" t="str">
        <f t="shared" si="0"/>
        <v>暑校</v>
      </c>
      <c r="H15" s="110">
        <f t="shared" si="1"/>
        <v>26500</v>
      </c>
      <c r="I15" s="53"/>
      <c r="J15" s="53"/>
      <c r="K15" s="53"/>
      <c r="L15" s="53">
        <v>26500</v>
      </c>
      <c r="M15" s="53"/>
      <c r="N15" s="53"/>
      <c r="O15" s="53"/>
      <c r="P15" s="53"/>
      <c r="Q15" s="53"/>
      <c r="R15" s="53"/>
      <c r="S15" s="53"/>
      <c r="T15" s="53"/>
      <c r="U15" s="53"/>
      <c r="V15" s="84" t="s">
        <v>247</v>
      </c>
      <c r="W15" s="53" t="s">
        <v>51</v>
      </c>
      <c r="X15" s="53" t="s">
        <v>974</v>
      </c>
      <c r="Y15" s="20"/>
    </row>
    <row r="16" spans="1:25" ht="30" customHeight="1" x14ac:dyDescent="0.2">
      <c r="A16" s="1">
        <v>43557</v>
      </c>
      <c r="B16" s="2" t="s">
        <v>115</v>
      </c>
      <c r="C16" s="19" t="s">
        <v>116</v>
      </c>
      <c r="D16" s="2" t="s">
        <v>68</v>
      </c>
      <c r="E16" s="2" t="s">
        <v>80</v>
      </c>
      <c r="F16" s="2" t="s">
        <v>23</v>
      </c>
      <c r="G16" s="3" t="str">
        <f t="shared" si="0"/>
        <v>暑校</v>
      </c>
      <c r="H16" s="110">
        <f t="shared" si="1"/>
        <v>26500</v>
      </c>
      <c r="I16" s="2"/>
      <c r="J16" s="2">
        <v>26500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0" t="s">
        <v>245</v>
      </c>
      <c r="W16" s="2" t="s">
        <v>118</v>
      </c>
      <c r="X16" s="2"/>
      <c r="Y16" s="18"/>
    </row>
    <row r="17" spans="1:25" ht="30" customHeight="1" x14ac:dyDescent="0.2">
      <c r="A17" s="1">
        <v>43557</v>
      </c>
      <c r="B17" s="2" t="s">
        <v>119</v>
      </c>
      <c r="C17" s="50" t="s">
        <v>120</v>
      </c>
      <c r="D17" s="2" t="s">
        <v>1007</v>
      </c>
      <c r="E17" s="2" t="s">
        <v>122</v>
      </c>
      <c r="F17" s="2" t="s">
        <v>123</v>
      </c>
      <c r="G17" s="3" t="str">
        <f t="shared" si="0"/>
        <v>托福一对一</v>
      </c>
      <c r="H17" s="110">
        <f t="shared" si="1"/>
        <v>76800</v>
      </c>
      <c r="I17" s="2"/>
      <c r="J17" s="2"/>
      <c r="K17" s="2"/>
      <c r="L17" s="2"/>
      <c r="M17" s="2"/>
      <c r="N17" s="2"/>
      <c r="O17" s="2"/>
      <c r="P17" s="2"/>
      <c r="Q17" s="2">
        <v>76800</v>
      </c>
      <c r="R17" s="2"/>
      <c r="S17" s="2"/>
      <c r="T17" s="2"/>
      <c r="U17" s="2"/>
      <c r="V17" s="10"/>
      <c r="W17" s="2" t="s">
        <v>124</v>
      </c>
      <c r="X17" s="2"/>
      <c r="Y17" s="18"/>
    </row>
    <row r="18" spans="1:25" ht="30" customHeight="1" x14ac:dyDescent="0.2">
      <c r="A18" s="1">
        <v>43558</v>
      </c>
      <c r="B18" s="2" t="s">
        <v>126</v>
      </c>
      <c r="C18" s="19" t="s">
        <v>127</v>
      </c>
      <c r="D18" s="2" t="s">
        <v>24</v>
      </c>
      <c r="E18" s="2" t="s">
        <v>64</v>
      </c>
      <c r="F18" s="2" t="s">
        <v>65</v>
      </c>
      <c r="G18" s="3" t="str">
        <f t="shared" si="0"/>
        <v>优学卡</v>
      </c>
      <c r="H18" s="110">
        <f t="shared" si="1"/>
        <v>45200</v>
      </c>
      <c r="I18" s="2"/>
      <c r="J18" s="2"/>
      <c r="K18" s="2"/>
      <c r="L18" s="2"/>
      <c r="M18" s="2"/>
      <c r="N18" s="2"/>
      <c r="O18" s="2"/>
      <c r="P18" s="2">
        <v>45200</v>
      </c>
      <c r="Q18" s="2"/>
      <c r="R18" s="2"/>
      <c r="S18" s="2"/>
      <c r="T18" s="2"/>
      <c r="U18" s="2"/>
      <c r="V18" s="10" t="s">
        <v>799</v>
      </c>
      <c r="W18" s="2" t="s">
        <v>66</v>
      </c>
      <c r="X18" s="2"/>
      <c r="Y18" s="21"/>
    </row>
    <row r="19" spans="1:25" ht="30" customHeight="1" x14ac:dyDescent="0.2">
      <c r="A19" s="1">
        <v>43558</v>
      </c>
      <c r="B19" s="52" t="s">
        <v>131</v>
      </c>
      <c r="C19" s="19" t="s">
        <v>132</v>
      </c>
      <c r="D19" s="2" t="s">
        <v>1005</v>
      </c>
      <c r="E19" s="2" t="s">
        <v>45</v>
      </c>
      <c r="F19" s="2" t="s">
        <v>209</v>
      </c>
      <c r="G19" s="3" t="str">
        <f t="shared" si="0"/>
        <v>托福班课</v>
      </c>
      <c r="H19" s="110">
        <f t="shared" si="1"/>
        <v>24640</v>
      </c>
      <c r="I19" s="2"/>
      <c r="J19" s="2"/>
      <c r="K19" s="2">
        <v>24640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10" t="s">
        <v>233</v>
      </c>
      <c r="W19" s="2" t="s">
        <v>55</v>
      </c>
      <c r="X19" s="2" t="s">
        <v>144</v>
      </c>
      <c r="Y19" s="18"/>
    </row>
    <row r="20" spans="1:25" ht="30" customHeight="1" x14ac:dyDescent="0.2">
      <c r="A20" s="1">
        <v>43558</v>
      </c>
      <c r="B20" s="2" t="s">
        <v>139</v>
      </c>
      <c r="C20" s="19" t="s">
        <v>143</v>
      </c>
      <c r="D20" s="2" t="s">
        <v>68</v>
      </c>
      <c r="E20" s="2" t="s">
        <v>45</v>
      </c>
      <c r="F20" s="2" t="s">
        <v>23</v>
      </c>
      <c r="G20" s="3" t="str">
        <f t="shared" si="0"/>
        <v>暑校</v>
      </c>
      <c r="H20" s="110">
        <f t="shared" si="1"/>
        <v>21500</v>
      </c>
      <c r="I20" s="2"/>
      <c r="J20" s="2">
        <v>21500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10" t="s">
        <v>235</v>
      </c>
      <c r="W20" s="2" t="s">
        <v>47</v>
      </c>
      <c r="X20" s="53"/>
      <c r="Y20" s="20"/>
    </row>
    <row r="21" spans="1:25" ht="30" customHeight="1" x14ac:dyDescent="0.2">
      <c r="A21" s="54">
        <v>43559</v>
      </c>
      <c r="B21" s="9" t="s">
        <v>148</v>
      </c>
      <c r="C21" s="55" t="s">
        <v>127</v>
      </c>
      <c r="D21" s="9" t="s">
        <v>24</v>
      </c>
      <c r="E21" s="9" t="s">
        <v>64</v>
      </c>
      <c r="F21" s="9" t="s">
        <v>65</v>
      </c>
      <c r="G21" s="3" t="str">
        <f t="shared" si="0"/>
        <v>优学卡</v>
      </c>
      <c r="H21" s="110">
        <f t="shared" si="1"/>
        <v>50000</v>
      </c>
      <c r="I21" s="9"/>
      <c r="J21" s="9"/>
      <c r="K21" s="9"/>
      <c r="L21" s="9"/>
      <c r="M21" s="9"/>
      <c r="N21" s="9"/>
      <c r="O21" s="9"/>
      <c r="P21" s="9">
        <v>50000</v>
      </c>
      <c r="Q21" s="9"/>
      <c r="R21" s="9"/>
      <c r="S21" s="9"/>
      <c r="T21" s="9"/>
      <c r="U21" s="9"/>
      <c r="V21" s="10" t="s">
        <v>801</v>
      </c>
      <c r="W21" s="9" t="s">
        <v>152</v>
      </c>
      <c r="X21" s="2"/>
      <c r="Y21" s="18"/>
    </row>
    <row r="22" spans="1:25" ht="30" customHeight="1" x14ac:dyDescent="0.2">
      <c r="A22" s="54">
        <v>43559</v>
      </c>
      <c r="B22" s="9" t="s">
        <v>153</v>
      </c>
      <c r="C22" s="9" t="s">
        <v>154</v>
      </c>
      <c r="D22" s="9" t="s">
        <v>155</v>
      </c>
      <c r="E22" s="9" t="s">
        <v>122</v>
      </c>
      <c r="F22" s="9" t="s">
        <v>157</v>
      </c>
      <c r="G22" s="3" t="str">
        <f t="shared" si="0"/>
        <v>其他</v>
      </c>
      <c r="H22" s="110">
        <f t="shared" si="1"/>
        <v>1980</v>
      </c>
      <c r="I22" s="9"/>
      <c r="J22" s="9"/>
      <c r="K22" s="9"/>
      <c r="L22" s="9"/>
      <c r="M22" s="9"/>
      <c r="N22" s="9"/>
      <c r="O22" s="9"/>
      <c r="P22" s="9"/>
      <c r="Q22" s="9">
        <v>1980</v>
      </c>
      <c r="R22" s="9"/>
      <c r="S22" s="9"/>
      <c r="T22" s="9"/>
      <c r="U22" s="9"/>
      <c r="V22" s="10"/>
      <c r="W22" s="9" t="s">
        <v>158</v>
      </c>
      <c r="X22" s="2"/>
      <c r="Y22" s="18"/>
    </row>
    <row r="23" spans="1:25" ht="30" customHeight="1" x14ac:dyDescent="0.2">
      <c r="A23" s="54">
        <v>43560</v>
      </c>
      <c r="B23" s="9" t="s">
        <v>161</v>
      </c>
      <c r="C23" s="55" t="s">
        <v>162</v>
      </c>
      <c r="D23" s="9" t="s">
        <v>1011</v>
      </c>
      <c r="E23" s="9" t="s">
        <v>122</v>
      </c>
      <c r="F23" s="9" t="s">
        <v>123</v>
      </c>
      <c r="G23" s="3" t="str">
        <f t="shared" si="0"/>
        <v>SAT一对一</v>
      </c>
      <c r="H23" s="110">
        <f t="shared" si="1"/>
        <v>14800</v>
      </c>
      <c r="I23" s="9"/>
      <c r="J23" s="9"/>
      <c r="K23" s="9"/>
      <c r="L23" s="9"/>
      <c r="M23" s="9"/>
      <c r="N23" s="9"/>
      <c r="O23" s="9"/>
      <c r="P23" s="9"/>
      <c r="Q23" s="9">
        <v>14800</v>
      </c>
      <c r="R23" s="9"/>
      <c r="S23" s="9"/>
      <c r="T23" s="9"/>
      <c r="U23" s="9"/>
      <c r="V23" s="10"/>
      <c r="W23" s="9" t="s">
        <v>124</v>
      </c>
      <c r="X23" s="2"/>
      <c r="Y23" s="18"/>
    </row>
    <row r="24" spans="1:25" ht="30" customHeight="1" x14ac:dyDescent="0.2">
      <c r="A24" s="54">
        <v>43560</v>
      </c>
      <c r="B24" s="9" t="s">
        <v>167</v>
      </c>
      <c r="C24" s="55" t="s">
        <v>168</v>
      </c>
      <c r="D24" s="9" t="s">
        <v>1011</v>
      </c>
      <c r="E24" s="9" t="s">
        <v>122</v>
      </c>
      <c r="F24" s="9" t="s">
        <v>157</v>
      </c>
      <c r="G24" s="3" t="str">
        <f t="shared" si="0"/>
        <v>SAT一对一</v>
      </c>
      <c r="H24" s="110">
        <f t="shared" si="1"/>
        <v>6400</v>
      </c>
      <c r="I24" s="9"/>
      <c r="J24" s="9"/>
      <c r="K24" s="9"/>
      <c r="L24" s="9"/>
      <c r="M24" s="9"/>
      <c r="N24" s="9"/>
      <c r="O24" s="9"/>
      <c r="P24" s="9"/>
      <c r="Q24" s="9">
        <v>6400</v>
      </c>
      <c r="R24" s="9"/>
      <c r="S24" s="9"/>
      <c r="T24" s="9"/>
      <c r="U24" s="9"/>
      <c r="V24" s="10"/>
      <c r="W24" s="9" t="s">
        <v>124</v>
      </c>
      <c r="X24" s="2"/>
      <c r="Y24" s="18"/>
    </row>
    <row r="25" spans="1:25" ht="30" customHeight="1" x14ac:dyDescent="0.2">
      <c r="A25" s="54">
        <v>43560</v>
      </c>
      <c r="B25" s="9" t="s">
        <v>169</v>
      </c>
      <c r="C25" s="55" t="s">
        <v>171</v>
      </c>
      <c r="D25" s="9" t="s">
        <v>68</v>
      </c>
      <c r="E25" s="9" t="s">
        <v>122</v>
      </c>
      <c r="F25" s="9" t="s">
        <v>173</v>
      </c>
      <c r="G25" s="3" t="str">
        <f t="shared" si="0"/>
        <v>暑校</v>
      </c>
      <c r="H25" s="110">
        <f t="shared" si="1"/>
        <v>29500</v>
      </c>
      <c r="I25" s="9"/>
      <c r="J25" s="9"/>
      <c r="K25" s="9"/>
      <c r="L25" s="9"/>
      <c r="M25" s="9"/>
      <c r="N25" s="9"/>
      <c r="O25" s="9"/>
      <c r="P25" s="9"/>
      <c r="Q25" s="9">
        <v>29500</v>
      </c>
      <c r="R25" s="9"/>
      <c r="S25" s="9"/>
      <c r="T25" s="9"/>
      <c r="U25" s="9"/>
      <c r="V25" s="10"/>
      <c r="W25" s="9" t="s">
        <v>124</v>
      </c>
      <c r="X25" s="2"/>
      <c r="Y25" s="18"/>
    </row>
    <row r="26" spans="1:25" ht="30" customHeight="1" x14ac:dyDescent="0.2">
      <c r="A26" s="54">
        <v>43560</v>
      </c>
      <c r="B26" s="9" t="s">
        <v>170</v>
      </c>
      <c r="C26" s="55" t="s">
        <v>171</v>
      </c>
      <c r="D26" s="9" t="s">
        <v>68</v>
      </c>
      <c r="E26" s="9" t="s">
        <v>122</v>
      </c>
      <c r="F26" s="9" t="s">
        <v>173</v>
      </c>
      <c r="G26" s="3" t="str">
        <f t="shared" si="0"/>
        <v>暑校</v>
      </c>
      <c r="H26" s="110">
        <f t="shared" si="1"/>
        <v>29500</v>
      </c>
      <c r="I26" s="9"/>
      <c r="J26" s="9"/>
      <c r="K26" s="9"/>
      <c r="L26" s="9"/>
      <c r="M26" s="9"/>
      <c r="N26" s="9"/>
      <c r="O26" s="9"/>
      <c r="P26" s="9"/>
      <c r="Q26" s="9">
        <v>29500</v>
      </c>
      <c r="R26" s="9"/>
      <c r="S26" s="9"/>
      <c r="T26" s="9"/>
      <c r="U26" s="9"/>
      <c r="V26" s="10"/>
      <c r="W26" s="9" t="s">
        <v>124</v>
      </c>
      <c r="X26" s="2"/>
      <c r="Y26" s="18"/>
    </row>
    <row r="27" spans="1:25" ht="30" customHeight="1" x14ac:dyDescent="0.2">
      <c r="A27" s="54">
        <v>43560</v>
      </c>
      <c r="B27" s="9" t="s">
        <v>174</v>
      </c>
      <c r="C27" s="55" t="s">
        <v>175</v>
      </c>
      <c r="D27" s="9" t="s">
        <v>1011</v>
      </c>
      <c r="E27" s="9" t="s">
        <v>64</v>
      </c>
      <c r="F27" s="9" t="s">
        <v>177</v>
      </c>
      <c r="G27" s="3" t="str">
        <f t="shared" si="0"/>
        <v>SAT一对一</v>
      </c>
      <c r="H27" s="110">
        <f t="shared" si="1"/>
        <v>12000</v>
      </c>
      <c r="I27" s="9"/>
      <c r="J27" s="9"/>
      <c r="K27" s="9"/>
      <c r="L27" s="9"/>
      <c r="M27" s="9"/>
      <c r="N27" s="9"/>
      <c r="O27" s="9"/>
      <c r="P27" s="9">
        <v>12000</v>
      </c>
      <c r="Q27" s="9"/>
      <c r="R27" s="9"/>
      <c r="S27" s="9"/>
      <c r="T27" s="9"/>
      <c r="U27" s="9"/>
      <c r="V27" s="10" t="s">
        <v>800</v>
      </c>
      <c r="W27" s="9" t="s">
        <v>66</v>
      </c>
      <c r="X27" s="2"/>
      <c r="Y27" s="18"/>
    </row>
    <row r="28" spans="1:25" ht="30" customHeight="1" x14ac:dyDescent="0.2">
      <c r="A28" s="54">
        <v>43560</v>
      </c>
      <c r="B28" s="9" t="s">
        <v>225</v>
      </c>
      <c r="C28" s="55" t="s">
        <v>226</v>
      </c>
      <c r="D28" s="9" t="s">
        <v>68</v>
      </c>
      <c r="E28" s="9" t="s">
        <v>80</v>
      </c>
      <c r="F28" s="9" t="s">
        <v>23</v>
      </c>
      <c r="G28" s="3" t="str">
        <f t="shared" si="0"/>
        <v>暑校</v>
      </c>
      <c r="H28" s="110">
        <f t="shared" si="1"/>
        <v>26500</v>
      </c>
      <c r="I28" s="9"/>
      <c r="J28" s="9">
        <v>26500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 t="s">
        <v>246</v>
      </c>
      <c r="W28" s="9" t="s">
        <v>83</v>
      </c>
      <c r="X28" s="9"/>
      <c r="Y28" s="21"/>
    </row>
    <row r="29" spans="1:25" s="59" customFormat="1" ht="30" customHeight="1" x14ac:dyDescent="0.2">
      <c r="A29" s="58">
        <v>43561</v>
      </c>
      <c r="B29" s="53" t="s">
        <v>1002</v>
      </c>
      <c r="C29" s="53" t="s">
        <v>212</v>
      </c>
      <c r="D29" s="53" t="s">
        <v>197</v>
      </c>
      <c r="E29" s="53" t="s">
        <v>80</v>
      </c>
      <c r="F29" s="53" t="s">
        <v>46</v>
      </c>
      <c r="G29" s="3" t="str">
        <f t="shared" si="0"/>
        <v>留学</v>
      </c>
      <c r="H29" s="110">
        <v>152600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139">
        <v>283710</v>
      </c>
      <c r="U29" s="53" t="s">
        <v>240</v>
      </c>
      <c r="V29" s="84" t="s">
        <v>242</v>
      </c>
      <c r="W29" s="53" t="s">
        <v>83</v>
      </c>
      <c r="X29" s="53" t="s">
        <v>241</v>
      </c>
      <c r="Y29" s="20"/>
    </row>
    <row r="30" spans="1:25" s="59" customFormat="1" ht="30" customHeight="1" x14ac:dyDescent="0.2">
      <c r="A30" s="58">
        <v>43561</v>
      </c>
      <c r="B30" s="53" t="s">
        <v>187</v>
      </c>
      <c r="C30" s="53" t="s">
        <v>212</v>
      </c>
      <c r="D30" s="53" t="s">
        <v>68</v>
      </c>
      <c r="E30" s="53" t="s">
        <v>80</v>
      </c>
      <c r="F30" s="53" t="s">
        <v>46</v>
      </c>
      <c r="G30" s="3" t="str">
        <f t="shared" si="0"/>
        <v>暑校</v>
      </c>
      <c r="H30" s="110">
        <v>20650</v>
      </c>
      <c r="I30" s="53"/>
      <c r="J30" s="114"/>
      <c r="K30" s="53"/>
      <c r="L30" s="53"/>
      <c r="M30" s="53"/>
      <c r="N30" s="53"/>
      <c r="O30" s="53"/>
      <c r="P30" s="53"/>
      <c r="Q30" s="53"/>
      <c r="R30" s="53"/>
      <c r="S30" s="53"/>
      <c r="T30" s="140"/>
      <c r="U30" s="53"/>
      <c r="V30" s="84"/>
      <c r="W30" s="53"/>
      <c r="X30" s="53"/>
      <c r="Y30" s="20"/>
    </row>
    <row r="31" spans="1:25" s="59" customFormat="1" ht="30" customHeight="1" x14ac:dyDescent="0.2">
      <c r="A31" s="58">
        <v>43561</v>
      </c>
      <c r="B31" s="53" t="s">
        <v>187</v>
      </c>
      <c r="C31" s="53" t="s">
        <v>212</v>
      </c>
      <c r="D31" s="53" t="s">
        <v>1008</v>
      </c>
      <c r="E31" s="53" t="s">
        <v>80</v>
      </c>
      <c r="F31" s="53" t="s">
        <v>46</v>
      </c>
      <c r="G31" s="3" t="str">
        <f t="shared" si="0"/>
        <v>其他</v>
      </c>
      <c r="H31" s="110">
        <v>35000</v>
      </c>
      <c r="I31" s="53"/>
      <c r="J31" s="114"/>
      <c r="K31" s="53"/>
      <c r="L31" s="53"/>
      <c r="M31" s="53"/>
      <c r="N31" s="53"/>
      <c r="O31" s="53"/>
      <c r="P31" s="53"/>
      <c r="Q31" s="53"/>
      <c r="R31" s="53"/>
      <c r="S31" s="53"/>
      <c r="T31" s="140"/>
      <c r="U31" s="53"/>
      <c r="V31" s="84"/>
      <c r="W31" s="53"/>
      <c r="X31" s="53"/>
      <c r="Y31" s="20"/>
    </row>
    <row r="32" spans="1:25" s="59" customFormat="1" ht="30" customHeight="1" x14ac:dyDescent="0.2">
      <c r="A32" s="58">
        <v>43561</v>
      </c>
      <c r="B32" s="53" t="s">
        <v>187</v>
      </c>
      <c r="C32" s="53" t="s">
        <v>212</v>
      </c>
      <c r="D32" s="53" t="s">
        <v>1011</v>
      </c>
      <c r="E32" s="53" t="s">
        <v>80</v>
      </c>
      <c r="F32" s="53" t="s">
        <v>46</v>
      </c>
      <c r="G32" s="3" t="str">
        <f t="shared" si="0"/>
        <v>SAT一对一</v>
      </c>
      <c r="H32" s="110">
        <v>16800</v>
      </c>
      <c r="I32" s="53"/>
      <c r="J32" s="114"/>
      <c r="K32" s="53"/>
      <c r="L32" s="53"/>
      <c r="M32" s="53"/>
      <c r="N32" s="53"/>
      <c r="O32" s="53"/>
      <c r="P32" s="53"/>
      <c r="Q32" s="53"/>
      <c r="R32" s="53"/>
      <c r="S32" s="53"/>
      <c r="T32" s="140"/>
      <c r="U32" s="53"/>
      <c r="V32" s="84"/>
      <c r="W32" s="53"/>
      <c r="X32" s="53"/>
      <c r="Y32" s="20"/>
    </row>
    <row r="33" spans="1:25" s="59" customFormat="1" ht="30" customHeight="1" x14ac:dyDescent="0.2">
      <c r="A33" s="58">
        <v>43561</v>
      </c>
      <c r="B33" s="53" t="s">
        <v>187</v>
      </c>
      <c r="C33" s="53" t="s">
        <v>212</v>
      </c>
      <c r="D33" s="53" t="s">
        <v>1007</v>
      </c>
      <c r="E33" s="53" t="s">
        <v>80</v>
      </c>
      <c r="F33" s="53" t="s">
        <v>46</v>
      </c>
      <c r="G33" s="3" t="str">
        <f t="shared" si="0"/>
        <v>托福一对一</v>
      </c>
      <c r="H33" s="110">
        <v>8400</v>
      </c>
      <c r="I33" s="53"/>
      <c r="J33" s="114"/>
      <c r="K33" s="53"/>
      <c r="L33" s="53"/>
      <c r="M33" s="53"/>
      <c r="N33" s="53"/>
      <c r="O33" s="53"/>
      <c r="P33" s="53"/>
      <c r="Q33" s="53"/>
      <c r="R33" s="53"/>
      <c r="S33" s="53"/>
      <c r="T33" s="140"/>
      <c r="U33" s="53"/>
      <c r="V33" s="84"/>
      <c r="W33" s="53"/>
      <c r="X33" s="53"/>
      <c r="Y33" s="20"/>
    </row>
    <row r="34" spans="1:25" s="59" customFormat="1" ht="30" customHeight="1" x14ac:dyDescent="0.2">
      <c r="A34" s="58">
        <v>43561</v>
      </c>
      <c r="B34" s="53" t="s">
        <v>187</v>
      </c>
      <c r="C34" s="53" t="s">
        <v>212</v>
      </c>
      <c r="D34" s="53" t="s">
        <v>1013</v>
      </c>
      <c r="E34" s="53" t="s">
        <v>80</v>
      </c>
      <c r="F34" s="53" t="s">
        <v>46</v>
      </c>
      <c r="G34" s="3" t="str">
        <f t="shared" si="0"/>
        <v>SAT班课</v>
      </c>
      <c r="H34" s="110">
        <v>46060</v>
      </c>
      <c r="I34" s="53"/>
      <c r="J34" s="114"/>
      <c r="K34" s="53"/>
      <c r="L34" s="53"/>
      <c r="M34" s="53"/>
      <c r="N34" s="53"/>
      <c r="O34" s="53"/>
      <c r="P34" s="53"/>
      <c r="Q34" s="53"/>
      <c r="R34" s="53"/>
      <c r="S34" s="53"/>
      <c r="T34" s="140"/>
      <c r="U34" s="53"/>
      <c r="V34" s="84"/>
      <c r="W34" s="53"/>
      <c r="X34" s="53"/>
      <c r="Y34" s="20"/>
    </row>
    <row r="35" spans="1:25" s="59" customFormat="1" ht="30" customHeight="1" x14ac:dyDescent="0.2">
      <c r="A35" s="58">
        <v>43561</v>
      </c>
      <c r="B35" s="53" t="s">
        <v>187</v>
      </c>
      <c r="C35" s="53" t="s">
        <v>212</v>
      </c>
      <c r="D35" s="53" t="s">
        <v>1014</v>
      </c>
      <c r="E35" s="53" t="s">
        <v>80</v>
      </c>
      <c r="F35" s="53" t="s">
        <v>46</v>
      </c>
      <c r="G35" s="3" t="str">
        <f t="shared" ref="G35:G66" si="2">IF(D35="优学卡","优学卡",IF(D35="暑校","暑校",IF(D35="托福一对一","托福一对一",IF(D35="托福班课","托福班课",IF(D35="SAT一对一","SAT一对一",IF(D35="SAT班课","SAT班课",IF(D35="留学","留学",IF(D35="life coach","life coach","其他"))))))))</f>
        <v>其他</v>
      </c>
      <c r="H35" s="110">
        <v>4200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140"/>
      <c r="U35" s="53"/>
      <c r="V35" s="84"/>
      <c r="W35" s="53"/>
      <c r="X35" s="53"/>
      <c r="Y35" s="20"/>
    </row>
    <row r="36" spans="1:25" ht="30" customHeight="1" x14ac:dyDescent="0.2">
      <c r="A36" s="1">
        <v>43561</v>
      </c>
      <c r="B36" s="2" t="s">
        <v>179</v>
      </c>
      <c r="C36" s="19" t="s">
        <v>180</v>
      </c>
      <c r="D36" s="2" t="s">
        <v>186</v>
      </c>
      <c r="E36" s="2" t="s">
        <v>181</v>
      </c>
      <c r="F36" s="2" t="s">
        <v>182</v>
      </c>
      <c r="G36" s="3" t="str">
        <f t="shared" si="2"/>
        <v>暑校</v>
      </c>
      <c r="H36" s="110">
        <f t="shared" si="1"/>
        <v>5000</v>
      </c>
      <c r="I36" s="2"/>
      <c r="J36" s="2"/>
      <c r="K36" s="2"/>
      <c r="L36" s="2"/>
      <c r="M36" s="2"/>
      <c r="N36" s="2"/>
      <c r="O36" s="2"/>
      <c r="P36" s="2"/>
      <c r="Q36" s="2">
        <v>5000</v>
      </c>
      <c r="R36" s="2"/>
      <c r="S36" s="2"/>
      <c r="T36" s="2"/>
      <c r="U36" s="2"/>
      <c r="V36" s="10"/>
      <c r="W36" s="2" t="s">
        <v>183</v>
      </c>
      <c r="X36" s="2"/>
      <c r="Y36" s="18"/>
    </row>
    <row r="37" spans="1:25" ht="30" customHeight="1" x14ac:dyDescent="0.2">
      <c r="A37" s="1">
        <v>43561</v>
      </c>
      <c r="B37" s="2" t="s">
        <v>184</v>
      </c>
      <c r="C37" s="19" t="s">
        <v>185</v>
      </c>
      <c r="D37" s="2" t="s">
        <v>186</v>
      </c>
      <c r="E37" s="2" t="s">
        <v>181</v>
      </c>
      <c r="F37" s="2" t="s">
        <v>182</v>
      </c>
      <c r="G37" s="3" t="str">
        <f t="shared" si="2"/>
        <v>暑校</v>
      </c>
      <c r="H37" s="110">
        <f t="shared" si="1"/>
        <v>29500</v>
      </c>
      <c r="I37" s="2"/>
      <c r="J37" s="2"/>
      <c r="K37" s="2"/>
      <c r="L37" s="2"/>
      <c r="M37" s="2"/>
      <c r="N37" s="2"/>
      <c r="O37" s="2"/>
      <c r="P37" s="2"/>
      <c r="Q37" s="2">
        <v>29500</v>
      </c>
      <c r="R37" s="2"/>
      <c r="S37" s="2"/>
      <c r="T37" s="2"/>
      <c r="U37" s="2"/>
      <c r="V37" s="10"/>
      <c r="W37" s="2" t="s">
        <v>183</v>
      </c>
      <c r="X37" s="2"/>
      <c r="Y37" s="18"/>
    </row>
    <row r="38" spans="1:25" ht="30" customHeight="1" x14ac:dyDescent="0.2">
      <c r="A38" s="1">
        <v>43562</v>
      </c>
      <c r="B38" s="2" t="s">
        <v>205</v>
      </c>
      <c r="C38" s="19" t="s">
        <v>206</v>
      </c>
      <c r="D38" s="2" t="s">
        <v>1011</v>
      </c>
      <c r="E38" s="2" t="s">
        <v>64</v>
      </c>
      <c r="F38" s="2" t="s">
        <v>65</v>
      </c>
      <c r="G38" s="3" t="str">
        <f t="shared" si="2"/>
        <v>SAT一对一</v>
      </c>
      <c r="H38" s="110">
        <f t="shared" si="1"/>
        <v>10000</v>
      </c>
      <c r="I38" s="2"/>
      <c r="J38" s="2"/>
      <c r="K38" s="2"/>
      <c r="L38" s="2"/>
      <c r="M38" s="2"/>
      <c r="N38" s="2"/>
      <c r="O38" s="2"/>
      <c r="P38" s="2">
        <v>10000</v>
      </c>
      <c r="Q38" s="2"/>
      <c r="R38" s="2"/>
      <c r="S38" s="2"/>
      <c r="T38" s="2"/>
      <c r="U38" s="2"/>
      <c r="V38" s="10" t="s">
        <v>802</v>
      </c>
      <c r="W38" s="2" t="s">
        <v>66</v>
      </c>
      <c r="X38" s="2"/>
      <c r="Y38" s="18"/>
    </row>
    <row r="39" spans="1:25" ht="30" customHeight="1" x14ac:dyDescent="0.2">
      <c r="A39" s="1">
        <v>43562</v>
      </c>
      <c r="B39" s="2" t="s">
        <v>189</v>
      </c>
      <c r="C39" s="19" t="s">
        <v>191</v>
      </c>
      <c r="D39" s="2" t="s">
        <v>1013</v>
      </c>
      <c r="E39" s="2" t="s">
        <v>50</v>
      </c>
      <c r="F39" s="2" t="s">
        <v>23</v>
      </c>
      <c r="G39" s="3" t="str">
        <f t="shared" si="2"/>
        <v>SAT班课</v>
      </c>
      <c r="H39" s="110">
        <f t="shared" si="1"/>
        <v>5000</v>
      </c>
      <c r="I39" s="2"/>
      <c r="J39" s="2">
        <v>5000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0" t="s">
        <v>248</v>
      </c>
      <c r="W39" s="2" t="s">
        <v>51</v>
      </c>
      <c r="X39" s="2"/>
      <c r="Y39" s="18"/>
    </row>
    <row r="40" spans="1:25" ht="30" customHeight="1" x14ac:dyDescent="0.2">
      <c r="A40" s="1">
        <v>43562</v>
      </c>
      <c r="B40" s="2" t="s">
        <v>192</v>
      </c>
      <c r="C40" s="19" t="s">
        <v>193</v>
      </c>
      <c r="D40" s="2" t="s">
        <v>1013</v>
      </c>
      <c r="E40" s="2" t="s">
        <v>45</v>
      </c>
      <c r="F40" s="2" t="s">
        <v>23</v>
      </c>
      <c r="G40" s="3" t="str">
        <f t="shared" si="2"/>
        <v>SAT班课</v>
      </c>
      <c r="H40" s="110">
        <f t="shared" si="1"/>
        <v>1000</v>
      </c>
      <c r="I40" s="2"/>
      <c r="J40" s="2">
        <v>1000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0" t="s">
        <v>236</v>
      </c>
      <c r="W40" s="2" t="s">
        <v>47</v>
      </c>
      <c r="X40" s="2"/>
      <c r="Y40" s="18"/>
    </row>
    <row r="41" spans="1:25" ht="30" customHeight="1" x14ac:dyDescent="0.2">
      <c r="A41" s="1">
        <v>43562</v>
      </c>
      <c r="B41" s="2" t="s">
        <v>927</v>
      </c>
      <c r="C41" s="19" t="s">
        <v>196</v>
      </c>
      <c r="D41" s="2" t="s">
        <v>197</v>
      </c>
      <c r="E41" s="2" t="s">
        <v>80</v>
      </c>
      <c r="F41" s="2" t="s">
        <v>209</v>
      </c>
      <c r="G41" s="3" t="str">
        <f t="shared" si="2"/>
        <v>留学</v>
      </c>
      <c r="H41" s="110">
        <f t="shared" si="1"/>
        <v>50000</v>
      </c>
      <c r="I41" s="2"/>
      <c r="J41" s="2"/>
      <c r="K41" s="2">
        <v>50000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10" t="s">
        <v>243</v>
      </c>
      <c r="W41" s="2" t="s">
        <v>83</v>
      </c>
      <c r="X41" s="2" t="s">
        <v>144</v>
      </c>
      <c r="Y41" s="18"/>
    </row>
    <row r="42" spans="1:25" ht="30" customHeight="1" x14ac:dyDescent="0.2">
      <c r="A42" s="1">
        <v>43562</v>
      </c>
      <c r="B42" s="2" t="s">
        <v>201</v>
      </c>
      <c r="C42" s="19" t="s">
        <v>202</v>
      </c>
      <c r="D42" s="2" t="s">
        <v>1007</v>
      </c>
      <c r="E42" s="2" t="s">
        <v>199</v>
      </c>
      <c r="F42" s="2" t="s">
        <v>46</v>
      </c>
      <c r="G42" s="3" t="str">
        <f t="shared" si="2"/>
        <v>托福一对一</v>
      </c>
      <c r="H42" s="110">
        <f t="shared" si="1"/>
        <v>8448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>
        <v>8448</v>
      </c>
      <c r="U42" s="2" t="s">
        <v>239</v>
      </c>
      <c r="V42" s="10" t="s">
        <v>237</v>
      </c>
      <c r="W42" s="2" t="s">
        <v>194</v>
      </c>
      <c r="X42" s="2"/>
      <c r="Y42" s="18"/>
    </row>
    <row r="43" spans="1:25" ht="30.75" customHeight="1" x14ac:dyDescent="0.2">
      <c r="A43" s="1">
        <v>43562</v>
      </c>
      <c r="B43" s="2" t="s">
        <v>213</v>
      </c>
      <c r="C43" s="19" t="s">
        <v>214</v>
      </c>
      <c r="D43" s="2" t="s">
        <v>68</v>
      </c>
      <c r="E43" s="2" t="s">
        <v>122</v>
      </c>
      <c r="F43" s="2" t="s">
        <v>173</v>
      </c>
      <c r="G43" s="3" t="str">
        <f t="shared" si="2"/>
        <v>暑校</v>
      </c>
      <c r="H43" s="110">
        <f t="shared" si="1"/>
        <v>29500</v>
      </c>
      <c r="I43" s="2"/>
      <c r="J43" s="2"/>
      <c r="K43" s="2"/>
      <c r="L43" s="2"/>
      <c r="M43" s="2"/>
      <c r="N43" s="2"/>
      <c r="O43" s="2"/>
      <c r="P43" s="2"/>
      <c r="Q43" s="2">
        <v>29500</v>
      </c>
      <c r="R43" s="2"/>
      <c r="S43" s="2"/>
      <c r="T43" s="2"/>
      <c r="U43" s="2"/>
      <c r="V43" s="10"/>
      <c r="W43" s="2" t="s">
        <v>218</v>
      </c>
      <c r="X43" s="2"/>
      <c r="Y43" s="18"/>
    </row>
    <row r="44" spans="1:25" ht="30.75" customHeight="1" x14ac:dyDescent="0.2">
      <c r="A44" s="1">
        <v>43562</v>
      </c>
      <c r="B44" s="2" t="s">
        <v>213</v>
      </c>
      <c r="C44" s="19" t="s">
        <v>219</v>
      </c>
      <c r="D44" s="2" t="s">
        <v>1013</v>
      </c>
      <c r="E44" s="2" t="s">
        <v>122</v>
      </c>
      <c r="F44" s="2" t="s">
        <v>173</v>
      </c>
      <c r="G44" s="3" t="str">
        <f t="shared" si="2"/>
        <v>SAT班课</v>
      </c>
      <c r="H44" s="110">
        <f t="shared" si="1"/>
        <v>25200</v>
      </c>
      <c r="I44" s="2"/>
      <c r="J44" s="2"/>
      <c r="K44" s="2"/>
      <c r="L44" s="2"/>
      <c r="M44" s="2"/>
      <c r="N44" s="2"/>
      <c r="O44" s="2"/>
      <c r="P44" s="2"/>
      <c r="Q44" s="2">
        <v>25200</v>
      </c>
      <c r="R44" s="2"/>
      <c r="S44" s="2"/>
      <c r="T44" s="2"/>
      <c r="U44" s="2"/>
      <c r="V44" s="10"/>
      <c r="W44" s="2" t="s">
        <v>218</v>
      </c>
      <c r="X44" s="2"/>
      <c r="Y44" s="18"/>
    </row>
    <row r="45" spans="1:25" ht="30.75" customHeight="1" x14ac:dyDescent="0.2">
      <c r="A45" s="54">
        <v>43563</v>
      </c>
      <c r="B45" s="9" t="s">
        <v>229</v>
      </c>
      <c r="C45" s="55" t="s">
        <v>230</v>
      </c>
      <c r="D45" s="9" t="s">
        <v>1008</v>
      </c>
      <c r="E45" s="9" t="s">
        <v>80</v>
      </c>
      <c r="F45" s="9" t="s">
        <v>23</v>
      </c>
      <c r="G45" s="3" t="str">
        <f t="shared" si="2"/>
        <v>其他</v>
      </c>
      <c r="H45" s="110">
        <f t="shared" si="1"/>
        <v>3780</v>
      </c>
      <c r="I45" s="9"/>
      <c r="J45" s="9">
        <v>3780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0" t="s">
        <v>244</v>
      </c>
      <c r="W45" s="9" t="s">
        <v>118</v>
      </c>
      <c r="X45" s="2"/>
      <c r="Y45" s="18"/>
    </row>
    <row r="46" spans="1:25" ht="30.75" customHeight="1" x14ac:dyDescent="0.2">
      <c r="A46" s="54">
        <v>43563</v>
      </c>
      <c r="B46" s="9" t="s">
        <v>249</v>
      </c>
      <c r="C46" s="55" t="s">
        <v>219</v>
      </c>
      <c r="D46" s="9" t="s">
        <v>1013</v>
      </c>
      <c r="E46" s="9" t="s">
        <v>122</v>
      </c>
      <c r="F46" s="9" t="s">
        <v>253</v>
      </c>
      <c r="G46" s="3" t="str">
        <f t="shared" si="2"/>
        <v>SAT班课</v>
      </c>
      <c r="H46" s="110">
        <f t="shared" si="1"/>
        <v>25200</v>
      </c>
      <c r="I46" s="9"/>
      <c r="J46" s="9"/>
      <c r="K46" s="9"/>
      <c r="L46" s="9"/>
      <c r="M46" s="9"/>
      <c r="N46" s="9"/>
      <c r="O46" s="9"/>
      <c r="P46" s="9"/>
      <c r="Q46" s="9">
        <v>25200</v>
      </c>
      <c r="R46" s="9"/>
      <c r="S46" s="9"/>
      <c r="T46" s="9"/>
      <c r="U46" s="9"/>
      <c r="V46" s="10"/>
      <c r="W46" s="9" t="s">
        <v>124</v>
      </c>
      <c r="X46" s="2"/>
      <c r="Y46" s="18"/>
    </row>
    <row r="47" spans="1:25" ht="30.75" customHeight="1" x14ac:dyDescent="0.2">
      <c r="A47" s="54">
        <v>43564</v>
      </c>
      <c r="B47" s="9" t="s">
        <v>145</v>
      </c>
      <c r="C47" s="55" t="s">
        <v>256</v>
      </c>
      <c r="D47" s="9" t="s">
        <v>257</v>
      </c>
      <c r="E47" s="9" t="s">
        <v>69</v>
      </c>
      <c r="F47" s="9" t="s">
        <v>70</v>
      </c>
      <c r="G47" s="3" t="str">
        <f t="shared" si="2"/>
        <v>life coach</v>
      </c>
      <c r="H47" s="110">
        <f t="shared" si="1"/>
        <v>66800</v>
      </c>
      <c r="I47" s="9"/>
      <c r="J47" s="9"/>
      <c r="K47" s="9"/>
      <c r="L47" s="9"/>
      <c r="M47" s="9"/>
      <c r="N47" s="9"/>
      <c r="O47" s="9"/>
      <c r="P47" s="9"/>
      <c r="Q47" s="9"/>
      <c r="R47" s="9">
        <v>66800</v>
      </c>
      <c r="S47" s="9"/>
      <c r="T47" s="9"/>
      <c r="U47" s="9"/>
      <c r="V47" s="10"/>
      <c r="W47" s="9" t="s">
        <v>71</v>
      </c>
      <c r="X47" s="2"/>
      <c r="Y47" s="18"/>
    </row>
    <row r="48" spans="1:25" ht="30.75" customHeight="1" x14ac:dyDescent="0.2">
      <c r="A48" s="54">
        <v>43564</v>
      </c>
      <c r="B48" s="9" t="s">
        <v>260</v>
      </c>
      <c r="C48" s="55" t="s">
        <v>261</v>
      </c>
      <c r="D48" s="9" t="s">
        <v>1007</v>
      </c>
      <c r="E48" s="9" t="s">
        <v>122</v>
      </c>
      <c r="F48" s="9" t="s">
        <v>263</v>
      </c>
      <c r="G48" s="3" t="str">
        <f t="shared" si="2"/>
        <v>托福一对一</v>
      </c>
      <c r="H48" s="110">
        <f t="shared" si="1"/>
        <v>12160</v>
      </c>
      <c r="I48" s="9"/>
      <c r="J48" s="9"/>
      <c r="K48" s="9"/>
      <c r="L48" s="9"/>
      <c r="M48" s="9"/>
      <c r="N48" s="9"/>
      <c r="O48" s="9"/>
      <c r="P48" s="9"/>
      <c r="Q48" s="9">
        <v>12160</v>
      </c>
      <c r="R48" s="9"/>
      <c r="S48" s="9"/>
      <c r="T48" s="9"/>
      <c r="U48" s="9"/>
      <c r="V48" s="10"/>
      <c r="W48" s="9" t="s">
        <v>124</v>
      </c>
      <c r="X48" s="2"/>
      <c r="Y48" s="18"/>
    </row>
    <row r="49" spans="1:25" ht="30.75" customHeight="1" x14ac:dyDescent="0.2">
      <c r="A49" s="54">
        <v>43564</v>
      </c>
      <c r="B49" s="9" t="s">
        <v>264</v>
      </c>
      <c r="C49" s="55" t="s">
        <v>265</v>
      </c>
      <c r="D49" s="9" t="s">
        <v>1013</v>
      </c>
      <c r="E49" s="9" t="s">
        <v>122</v>
      </c>
      <c r="F49" s="9" t="s">
        <v>263</v>
      </c>
      <c r="G49" s="3" t="str">
        <f t="shared" si="2"/>
        <v>SAT班课</v>
      </c>
      <c r="H49" s="110">
        <f t="shared" si="1"/>
        <v>26600</v>
      </c>
      <c r="I49" s="9"/>
      <c r="J49" s="9"/>
      <c r="K49" s="9"/>
      <c r="L49" s="9"/>
      <c r="M49" s="9"/>
      <c r="N49" s="9"/>
      <c r="O49" s="9"/>
      <c r="P49" s="9"/>
      <c r="Q49" s="9">
        <v>26600</v>
      </c>
      <c r="R49" s="9"/>
      <c r="S49" s="9"/>
      <c r="T49" s="9"/>
      <c r="U49" s="9"/>
      <c r="V49" s="10"/>
      <c r="W49" s="9" t="s">
        <v>124</v>
      </c>
      <c r="X49" s="2"/>
      <c r="Y49" s="18"/>
    </row>
    <row r="50" spans="1:25" ht="30.75" customHeight="1" x14ac:dyDescent="0.2">
      <c r="A50" s="54">
        <v>43564</v>
      </c>
      <c r="B50" s="9" t="s">
        <v>266</v>
      </c>
      <c r="C50" s="55" t="s">
        <v>267</v>
      </c>
      <c r="D50" s="9" t="s">
        <v>268</v>
      </c>
      <c r="E50" s="9" t="s">
        <v>64</v>
      </c>
      <c r="F50" s="9" t="s">
        <v>65</v>
      </c>
      <c r="G50" s="3" t="str">
        <f t="shared" si="2"/>
        <v>其他</v>
      </c>
      <c r="H50" s="110">
        <f t="shared" si="1"/>
        <v>23000</v>
      </c>
      <c r="I50" s="9"/>
      <c r="J50" s="9"/>
      <c r="K50" s="9"/>
      <c r="L50" s="9"/>
      <c r="M50" s="9"/>
      <c r="N50" s="9"/>
      <c r="O50" s="9"/>
      <c r="P50" s="9">
        <v>23000</v>
      </c>
      <c r="Q50" s="9"/>
      <c r="R50" s="9"/>
      <c r="S50" s="9"/>
      <c r="T50" s="9"/>
      <c r="U50" s="9"/>
      <c r="V50" s="10" t="s">
        <v>272</v>
      </c>
      <c r="W50" s="9" t="s">
        <v>66</v>
      </c>
      <c r="X50" s="2"/>
      <c r="Y50" s="18"/>
    </row>
    <row r="51" spans="1:25" ht="30.75" customHeight="1" x14ac:dyDescent="0.2">
      <c r="A51" s="68">
        <v>43565</v>
      </c>
      <c r="B51" s="69" t="s">
        <v>282</v>
      </c>
      <c r="C51" s="70" t="s">
        <v>283</v>
      </c>
      <c r="D51" s="69" t="s">
        <v>1011</v>
      </c>
      <c r="E51" s="69" t="s">
        <v>64</v>
      </c>
      <c r="F51" s="69" t="s">
        <v>807</v>
      </c>
      <c r="G51" s="3" t="str">
        <f t="shared" si="2"/>
        <v>SAT一对一</v>
      </c>
      <c r="H51" s="110">
        <f t="shared" si="1"/>
        <v>9600</v>
      </c>
      <c r="I51" s="69"/>
      <c r="J51" s="69"/>
      <c r="K51" s="69"/>
      <c r="L51" s="69"/>
      <c r="M51" s="69"/>
      <c r="N51" s="69"/>
      <c r="O51" s="69"/>
      <c r="P51" s="69">
        <v>9600</v>
      </c>
      <c r="Q51" s="69"/>
      <c r="R51" s="69"/>
      <c r="S51" s="69"/>
      <c r="T51" s="69"/>
      <c r="U51" s="69"/>
      <c r="V51" s="10" t="s">
        <v>287</v>
      </c>
      <c r="W51" s="69" t="s">
        <v>66</v>
      </c>
      <c r="X51" s="2"/>
      <c r="Y51" s="18"/>
    </row>
    <row r="52" spans="1:25" ht="30.75" customHeight="1" x14ac:dyDescent="0.2">
      <c r="A52" s="68">
        <v>43565</v>
      </c>
      <c r="B52" s="69" t="s">
        <v>288</v>
      </c>
      <c r="C52" s="69" t="s">
        <v>289</v>
      </c>
      <c r="D52" s="69" t="s">
        <v>292</v>
      </c>
      <c r="E52" s="69" t="s">
        <v>122</v>
      </c>
      <c r="F52" s="69" t="s">
        <v>253</v>
      </c>
      <c r="G52" s="3" t="str">
        <f t="shared" si="2"/>
        <v>其他</v>
      </c>
      <c r="H52" s="110">
        <f t="shared" si="1"/>
        <v>17800</v>
      </c>
      <c r="I52" s="69"/>
      <c r="J52" s="69"/>
      <c r="K52" s="69"/>
      <c r="L52" s="69"/>
      <c r="M52" s="69"/>
      <c r="N52" s="69"/>
      <c r="O52" s="69"/>
      <c r="P52" s="69"/>
      <c r="Q52" s="69">
        <v>17800</v>
      </c>
      <c r="R52" s="69"/>
      <c r="S52" s="69"/>
      <c r="T52" s="69"/>
      <c r="U52" s="69"/>
      <c r="V52" s="10"/>
      <c r="W52" s="69" t="s">
        <v>124</v>
      </c>
      <c r="X52" s="2"/>
      <c r="Y52" s="18"/>
    </row>
    <row r="53" spans="1:25" ht="30.75" customHeight="1" x14ac:dyDescent="0.2">
      <c r="A53" s="68">
        <v>43565</v>
      </c>
      <c r="B53" s="69" t="s">
        <v>484</v>
      </c>
      <c r="C53" s="70" t="s">
        <v>485</v>
      </c>
      <c r="D53" s="69" t="s">
        <v>197</v>
      </c>
      <c r="E53" s="69" t="s">
        <v>45</v>
      </c>
      <c r="F53" s="69" t="s">
        <v>46</v>
      </c>
      <c r="G53" s="3" t="str">
        <f t="shared" si="2"/>
        <v>留学</v>
      </c>
      <c r="H53" s="110">
        <f t="shared" si="1"/>
        <v>253360</v>
      </c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>
        <v>253360</v>
      </c>
      <c r="U53" s="69"/>
      <c r="V53" s="10" t="s">
        <v>491</v>
      </c>
      <c r="W53" s="69" t="s">
        <v>55</v>
      </c>
      <c r="X53" s="2"/>
      <c r="Y53" s="18"/>
    </row>
    <row r="54" spans="1:25" ht="30.75" customHeight="1" x14ac:dyDescent="0.2">
      <c r="A54" s="68">
        <v>43566</v>
      </c>
      <c r="B54" s="69" t="s">
        <v>493</v>
      </c>
      <c r="C54" s="70" t="s">
        <v>494</v>
      </c>
      <c r="D54" s="69" t="s">
        <v>68</v>
      </c>
      <c r="E54" s="69" t="s">
        <v>80</v>
      </c>
      <c r="F54" s="69" t="s">
        <v>46</v>
      </c>
      <c r="G54" s="3" t="str">
        <f t="shared" si="2"/>
        <v>暑校</v>
      </c>
      <c r="H54" s="110">
        <v>52000</v>
      </c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137">
        <v>101680</v>
      </c>
      <c r="U54" s="69"/>
      <c r="V54" s="10" t="s">
        <v>781</v>
      </c>
      <c r="W54" s="69" t="s">
        <v>83</v>
      </c>
      <c r="X54" s="2"/>
      <c r="Y54" s="18"/>
    </row>
    <row r="55" spans="1:25" ht="30.75" customHeight="1" x14ac:dyDescent="0.2">
      <c r="A55" s="68">
        <v>43566</v>
      </c>
      <c r="B55" s="69" t="s">
        <v>493</v>
      </c>
      <c r="C55" s="70" t="s">
        <v>494</v>
      </c>
      <c r="D55" s="69" t="s">
        <v>1011</v>
      </c>
      <c r="E55" s="69" t="s">
        <v>80</v>
      </c>
      <c r="F55" s="69" t="s">
        <v>46</v>
      </c>
      <c r="G55" s="3" t="str">
        <f t="shared" si="2"/>
        <v>SAT一对一</v>
      </c>
      <c r="H55" s="110">
        <v>49680</v>
      </c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138"/>
      <c r="U55" s="69"/>
      <c r="V55" s="10"/>
      <c r="W55" s="69"/>
      <c r="X55" s="2"/>
      <c r="Y55" s="18"/>
    </row>
    <row r="56" spans="1:25" ht="30.75" customHeight="1" x14ac:dyDescent="0.2">
      <c r="A56" s="68">
        <v>43566</v>
      </c>
      <c r="B56" s="69" t="s">
        <v>499</v>
      </c>
      <c r="C56" s="70" t="s">
        <v>500</v>
      </c>
      <c r="D56" s="69" t="s">
        <v>1011</v>
      </c>
      <c r="E56" s="69" t="s">
        <v>502</v>
      </c>
      <c r="F56" s="69" t="s">
        <v>177</v>
      </c>
      <c r="G56" s="3" t="str">
        <f t="shared" si="2"/>
        <v>SAT一对一</v>
      </c>
      <c r="H56" s="110">
        <f t="shared" si="1"/>
        <v>9120</v>
      </c>
      <c r="I56" s="69"/>
      <c r="J56" s="69"/>
      <c r="K56" s="69"/>
      <c r="L56" s="69"/>
      <c r="M56" s="69"/>
      <c r="N56" s="69"/>
      <c r="O56" s="69"/>
      <c r="P56" s="69">
        <v>9120</v>
      </c>
      <c r="Q56" s="69"/>
      <c r="R56" s="69"/>
      <c r="S56" s="69"/>
      <c r="T56" s="69"/>
      <c r="U56" s="69"/>
      <c r="V56" s="10" t="s">
        <v>511</v>
      </c>
      <c r="W56" s="69" t="s">
        <v>152</v>
      </c>
      <c r="X56" s="2"/>
      <c r="Y56" s="18"/>
    </row>
    <row r="57" spans="1:25" ht="30.75" customHeight="1" x14ac:dyDescent="0.2">
      <c r="A57" s="68">
        <v>43566</v>
      </c>
      <c r="B57" s="69" t="s">
        <v>505</v>
      </c>
      <c r="C57" s="70" t="s">
        <v>506</v>
      </c>
      <c r="D57" s="69" t="s">
        <v>510</v>
      </c>
      <c r="E57" s="69" t="s">
        <v>502</v>
      </c>
      <c r="F57" s="69" t="s">
        <v>177</v>
      </c>
      <c r="G57" s="3" t="str">
        <f t="shared" si="2"/>
        <v>其他</v>
      </c>
      <c r="H57" s="110">
        <f t="shared" si="1"/>
        <v>200</v>
      </c>
      <c r="I57" s="69"/>
      <c r="J57" s="69"/>
      <c r="K57" s="69"/>
      <c r="L57" s="69"/>
      <c r="M57" s="69"/>
      <c r="N57" s="69"/>
      <c r="O57" s="69"/>
      <c r="P57" s="69">
        <v>200</v>
      </c>
      <c r="Q57" s="69"/>
      <c r="R57" s="69"/>
      <c r="S57" s="69"/>
      <c r="T57" s="69"/>
      <c r="U57" s="69"/>
      <c r="V57" s="10" t="s">
        <v>512</v>
      </c>
      <c r="W57" s="69" t="s">
        <v>152</v>
      </c>
      <c r="X57" s="2"/>
      <c r="Y57" s="18"/>
    </row>
    <row r="58" spans="1:25" ht="30.75" customHeight="1" x14ac:dyDescent="0.2">
      <c r="A58" s="68">
        <v>43566</v>
      </c>
      <c r="B58" s="69" t="s">
        <v>508</v>
      </c>
      <c r="C58" s="70" t="s">
        <v>509</v>
      </c>
      <c r="D58" s="69" t="s">
        <v>510</v>
      </c>
      <c r="E58" s="69" t="s">
        <v>502</v>
      </c>
      <c r="F58" s="69" t="s">
        <v>177</v>
      </c>
      <c r="G58" s="3" t="str">
        <f t="shared" si="2"/>
        <v>其他</v>
      </c>
      <c r="H58" s="110">
        <f t="shared" si="1"/>
        <v>6000</v>
      </c>
      <c r="I58" s="69"/>
      <c r="J58" s="69"/>
      <c r="K58" s="69"/>
      <c r="L58" s="69"/>
      <c r="M58" s="69"/>
      <c r="N58" s="69"/>
      <c r="O58" s="69"/>
      <c r="P58" s="69">
        <v>6000</v>
      </c>
      <c r="Q58" s="69"/>
      <c r="R58" s="69"/>
      <c r="S58" s="69"/>
      <c r="T58" s="69"/>
      <c r="U58" s="69"/>
      <c r="V58" s="10" t="s">
        <v>513</v>
      </c>
      <c r="W58" s="69" t="s">
        <v>152</v>
      </c>
      <c r="X58" s="2"/>
      <c r="Y58" s="18"/>
    </row>
    <row r="59" spans="1:25" ht="30.75" customHeight="1" x14ac:dyDescent="0.2">
      <c r="A59" s="68">
        <v>43566</v>
      </c>
      <c r="B59" s="69" t="s">
        <v>516</v>
      </c>
      <c r="C59" s="70" t="s">
        <v>517</v>
      </c>
      <c r="D59" s="69" t="s">
        <v>518</v>
      </c>
      <c r="E59" s="69" t="s">
        <v>80</v>
      </c>
      <c r="F59" s="69" t="s">
        <v>23</v>
      </c>
      <c r="G59" s="3" t="str">
        <f t="shared" si="2"/>
        <v>其他</v>
      </c>
      <c r="H59" s="110">
        <f t="shared" si="1"/>
        <v>5000</v>
      </c>
      <c r="I59" s="69"/>
      <c r="J59" s="69">
        <v>5000</v>
      </c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10" t="s">
        <v>782</v>
      </c>
      <c r="W59" s="69" t="s">
        <v>118</v>
      </c>
      <c r="X59" s="2"/>
      <c r="Y59" s="18"/>
    </row>
    <row r="60" spans="1:25" ht="30.75" customHeight="1" x14ac:dyDescent="0.2">
      <c r="A60" s="68">
        <v>43567</v>
      </c>
      <c r="B60" s="69" t="s">
        <v>520</v>
      </c>
      <c r="C60" s="69" t="s">
        <v>528</v>
      </c>
      <c r="D60" s="69" t="s">
        <v>68</v>
      </c>
      <c r="E60" s="69" t="s">
        <v>45</v>
      </c>
      <c r="F60" s="69" t="s">
        <v>46</v>
      </c>
      <c r="G60" s="3" t="str">
        <f t="shared" si="2"/>
        <v>暑校</v>
      </c>
      <c r="H60" s="110">
        <v>60200</v>
      </c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137">
        <v>169800</v>
      </c>
      <c r="U60" s="69"/>
      <c r="V60" s="10" t="s">
        <v>787</v>
      </c>
      <c r="W60" s="69" t="s">
        <v>55</v>
      </c>
      <c r="X60" s="2"/>
      <c r="Y60" s="18" t="s">
        <v>695</v>
      </c>
    </row>
    <row r="61" spans="1:25" ht="30.75" customHeight="1" x14ac:dyDescent="0.2">
      <c r="A61" s="68">
        <v>43567</v>
      </c>
      <c r="B61" s="69" t="s">
        <v>520</v>
      </c>
      <c r="C61" s="69" t="s">
        <v>528</v>
      </c>
      <c r="D61" s="69" t="s">
        <v>197</v>
      </c>
      <c r="E61" s="69" t="s">
        <v>45</v>
      </c>
      <c r="F61" s="69" t="s">
        <v>46</v>
      </c>
      <c r="G61" s="3" t="str">
        <f t="shared" si="2"/>
        <v>留学</v>
      </c>
      <c r="H61" s="110">
        <v>90000</v>
      </c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141"/>
      <c r="U61" s="69"/>
      <c r="V61" s="10"/>
      <c r="W61" s="69"/>
      <c r="X61" s="2"/>
      <c r="Y61" s="18"/>
    </row>
    <row r="62" spans="1:25" ht="30.75" customHeight="1" x14ac:dyDescent="0.2">
      <c r="A62" s="68">
        <v>43567</v>
      </c>
      <c r="B62" s="69" t="s">
        <v>520</v>
      </c>
      <c r="C62" s="69" t="s">
        <v>528</v>
      </c>
      <c r="D62" s="69" t="s">
        <v>1013</v>
      </c>
      <c r="E62" s="69" t="s">
        <v>45</v>
      </c>
      <c r="F62" s="69" t="s">
        <v>46</v>
      </c>
      <c r="G62" s="3" t="str">
        <f t="shared" si="2"/>
        <v>SAT班课</v>
      </c>
      <c r="H62" s="110">
        <v>19600</v>
      </c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138"/>
      <c r="U62" s="69"/>
      <c r="V62" s="10"/>
      <c r="W62" s="69"/>
      <c r="X62" s="2"/>
      <c r="Y62" s="18"/>
    </row>
    <row r="63" spans="1:25" ht="30.75" customHeight="1" x14ac:dyDescent="0.2">
      <c r="A63" s="68">
        <v>43567</v>
      </c>
      <c r="B63" s="69" t="s">
        <v>524</v>
      </c>
      <c r="C63" s="70" t="s">
        <v>525</v>
      </c>
      <c r="D63" s="69" t="s">
        <v>1013</v>
      </c>
      <c r="E63" s="69" t="s">
        <v>45</v>
      </c>
      <c r="F63" s="69" t="s">
        <v>46</v>
      </c>
      <c r="G63" s="3" t="str">
        <f t="shared" si="2"/>
        <v>SAT班课</v>
      </c>
      <c r="H63" s="110">
        <f t="shared" si="1"/>
        <v>23640</v>
      </c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>
        <v>23640</v>
      </c>
      <c r="U63" s="69"/>
      <c r="V63" s="10" t="s">
        <v>788</v>
      </c>
      <c r="W63" s="69" t="s">
        <v>47</v>
      </c>
      <c r="X63" s="2"/>
      <c r="Y63" s="18"/>
    </row>
    <row r="64" spans="1:25" ht="30.75" customHeight="1" x14ac:dyDescent="0.2">
      <c r="A64" s="68">
        <v>43567</v>
      </c>
      <c r="B64" s="69" t="s">
        <v>530</v>
      </c>
      <c r="C64" s="70" t="s">
        <v>531</v>
      </c>
      <c r="D64" s="69" t="s">
        <v>1007</v>
      </c>
      <c r="E64" s="69" t="s">
        <v>122</v>
      </c>
      <c r="F64" s="69" t="s">
        <v>157</v>
      </c>
      <c r="G64" s="3" t="str">
        <f t="shared" si="2"/>
        <v>托福一对一</v>
      </c>
      <c r="H64" s="110">
        <f t="shared" si="1"/>
        <v>18000</v>
      </c>
      <c r="I64" s="69"/>
      <c r="J64" s="69"/>
      <c r="K64" s="69"/>
      <c r="L64" s="69"/>
      <c r="M64" s="69"/>
      <c r="N64" s="69"/>
      <c r="O64" s="69"/>
      <c r="P64" s="69"/>
      <c r="Q64" s="69">
        <v>18000</v>
      </c>
      <c r="R64" s="69"/>
      <c r="S64" s="69"/>
      <c r="T64" s="69"/>
      <c r="U64" s="69"/>
      <c r="V64" s="10"/>
      <c r="W64" s="69" t="s">
        <v>158</v>
      </c>
      <c r="X64" s="2"/>
      <c r="Y64" s="18"/>
    </row>
    <row r="65" spans="1:25" ht="30.75" customHeight="1" x14ac:dyDescent="0.2">
      <c r="A65" s="68">
        <v>43567</v>
      </c>
      <c r="B65" s="69" t="s">
        <v>541</v>
      </c>
      <c r="C65" s="70" t="s">
        <v>545</v>
      </c>
      <c r="D65" s="69" t="s">
        <v>1008</v>
      </c>
      <c r="E65" s="69" t="s">
        <v>45</v>
      </c>
      <c r="F65" s="69" t="s">
        <v>23</v>
      </c>
      <c r="G65" s="3" t="str">
        <f t="shared" si="2"/>
        <v>其他</v>
      </c>
      <c r="H65" s="110">
        <f t="shared" si="1"/>
        <v>12000</v>
      </c>
      <c r="I65" s="69"/>
      <c r="J65" s="69">
        <v>12000</v>
      </c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10" t="s">
        <v>789</v>
      </c>
      <c r="W65" s="69" t="s">
        <v>47</v>
      </c>
      <c r="X65" s="2"/>
      <c r="Y65" s="18"/>
    </row>
    <row r="66" spans="1:25" ht="30.75" customHeight="1" x14ac:dyDescent="0.2">
      <c r="A66" s="68">
        <v>43567</v>
      </c>
      <c r="B66" s="69" t="s">
        <v>548</v>
      </c>
      <c r="C66" s="70" t="s">
        <v>549</v>
      </c>
      <c r="D66" s="69" t="s">
        <v>1013</v>
      </c>
      <c r="E66" s="69" t="s">
        <v>64</v>
      </c>
      <c r="F66" s="69" t="s">
        <v>807</v>
      </c>
      <c r="G66" s="3" t="str">
        <f t="shared" si="2"/>
        <v>SAT班课</v>
      </c>
      <c r="H66" s="110">
        <f t="shared" si="1"/>
        <v>18720</v>
      </c>
      <c r="I66" s="69"/>
      <c r="J66" s="69"/>
      <c r="K66" s="69"/>
      <c r="L66" s="69"/>
      <c r="M66" s="69"/>
      <c r="N66" s="69"/>
      <c r="O66" s="69"/>
      <c r="P66" s="69">
        <v>18720</v>
      </c>
      <c r="Q66" s="69"/>
      <c r="R66" s="69"/>
      <c r="S66" s="69"/>
      <c r="T66" s="69"/>
      <c r="U66" s="69"/>
      <c r="V66" s="10" t="s">
        <v>803</v>
      </c>
      <c r="W66" s="69" t="s">
        <v>66</v>
      </c>
      <c r="X66" s="2"/>
      <c r="Y66" s="18"/>
    </row>
    <row r="67" spans="1:25" ht="30.75" customHeight="1" x14ac:dyDescent="0.2">
      <c r="A67" s="68">
        <v>43567</v>
      </c>
      <c r="B67" s="69" t="s">
        <v>550</v>
      </c>
      <c r="C67" s="70" t="s">
        <v>563</v>
      </c>
      <c r="D67" s="69" t="s">
        <v>564</v>
      </c>
      <c r="E67" s="69" t="s">
        <v>64</v>
      </c>
      <c r="F67" s="69" t="s">
        <v>177</v>
      </c>
      <c r="G67" s="3" t="str">
        <f t="shared" ref="G67:G98" si="3">IF(D67="优学卡","优学卡",IF(D67="暑校","暑校",IF(D67="托福一对一","托福一对一",IF(D67="托福班课","托福班课",IF(D67="SAT一对一","SAT一对一",IF(D67="SAT班课","SAT班课",IF(D67="留学","留学",IF(D67="life coach","life coach","其他"))))))))</f>
        <v>其他</v>
      </c>
      <c r="H67" s="110">
        <f t="shared" si="1"/>
        <v>5000</v>
      </c>
      <c r="I67" s="69"/>
      <c r="J67" s="69"/>
      <c r="K67" s="69"/>
      <c r="L67" s="69"/>
      <c r="M67" s="69"/>
      <c r="N67" s="69"/>
      <c r="O67" s="69"/>
      <c r="P67" s="69">
        <v>5000</v>
      </c>
      <c r="Q67" s="69"/>
      <c r="R67" s="69"/>
      <c r="S67" s="69"/>
      <c r="T67" s="69"/>
      <c r="U67" s="69"/>
      <c r="V67" s="10" t="s">
        <v>804</v>
      </c>
      <c r="W67" s="69" t="s">
        <v>551</v>
      </c>
      <c r="X67" s="2"/>
      <c r="Y67" s="18"/>
    </row>
    <row r="68" spans="1:25" ht="30.75" customHeight="1" x14ac:dyDescent="0.2">
      <c r="A68" s="68">
        <v>43568</v>
      </c>
      <c r="B68" s="69" t="s">
        <v>552</v>
      </c>
      <c r="C68" s="70" t="s">
        <v>553</v>
      </c>
      <c r="D68" s="69" t="s">
        <v>1005</v>
      </c>
      <c r="E68" s="69" t="s">
        <v>502</v>
      </c>
      <c r="F68" s="69" t="s">
        <v>65</v>
      </c>
      <c r="G68" s="3" t="str">
        <f t="shared" si="3"/>
        <v>托福班课</v>
      </c>
      <c r="H68" s="110">
        <f t="shared" si="1"/>
        <v>25200</v>
      </c>
      <c r="I68" s="69"/>
      <c r="J68" s="75"/>
      <c r="K68" s="75"/>
      <c r="L68" s="75"/>
      <c r="M68" s="75"/>
      <c r="N68" s="75"/>
      <c r="O68" s="75"/>
      <c r="P68" s="75">
        <v>25200</v>
      </c>
      <c r="Q68" s="69"/>
      <c r="R68" s="69"/>
      <c r="S68" s="69"/>
      <c r="T68" s="69"/>
      <c r="U68" s="69"/>
      <c r="V68" s="10" t="s">
        <v>805</v>
      </c>
      <c r="W68" s="69" t="s">
        <v>66</v>
      </c>
      <c r="X68" s="2"/>
      <c r="Y68" s="18"/>
    </row>
    <row r="69" spans="1:25" ht="30.75" customHeight="1" x14ac:dyDescent="0.2">
      <c r="A69" s="68">
        <v>43568</v>
      </c>
      <c r="B69" s="68" t="s">
        <v>554</v>
      </c>
      <c r="C69" s="70" t="s">
        <v>555</v>
      </c>
      <c r="D69" s="69" t="s">
        <v>1008</v>
      </c>
      <c r="E69" s="69" t="s">
        <v>199</v>
      </c>
      <c r="F69" s="69" t="s">
        <v>23</v>
      </c>
      <c r="G69" s="3" t="str">
        <f t="shared" si="3"/>
        <v>其他</v>
      </c>
      <c r="H69" s="110">
        <f t="shared" si="1"/>
        <v>1900</v>
      </c>
      <c r="I69" s="69"/>
      <c r="J69" s="75">
        <v>1900</v>
      </c>
      <c r="K69" s="75"/>
      <c r="L69" s="75"/>
      <c r="M69" s="75"/>
      <c r="N69" s="75"/>
      <c r="O69" s="75"/>
      <c r="P69" s="75"/>
      <c r="Q69" s="69"/>
      <c r="R69" s="69"/>
      <c r="S69" s="69"/>
      <c r="T69" s="69"/>
      <c r="U69" s="69"/>
      <c r="V69" s="10" t="s">
        <v>790</v>
      </c>
      <c r="W69" s="69" t="s">
        <v>559</v>
      </c>
      <c r="X69" s="2"/>
      <c r="Y69" s="18"/>
    </row>
    <row r="70" spans="1:25" ht="30.75" customHeight="1" x14ac:dyDescent="0.2">
      <c r="A70" s="68">
        <v>43568</v>
      </c>
      <c r="B70" s="69" t="s">
        <v>556</v>
      </c>
      <c r="C70" s="70" t="s">
        <v>557</v>
      </c>
      <c r="D70" s="69" t="s">
        <v>1015</v>
      </c>
      <c r="E70" s="69" t="s">
        <v>80</v>
      </c>
      <c r="F70" s="69" t="s">
        <v>23</v>
      </c>
      <c r="G70" s="3" t="str">
        <f t="shared" si="3"/>
        <v>其他</v>
      </c>
      <c r="H70" s="110">
        <f t="shared" si="1"/>
        <v>12000</v>
      </c>
      <c r="I70" s="69"/>
      <c r="J70" s="75">
        <v>12000</v>
      </c>
      <c r="K70" s="75"/>
      <c r="L70" s="75"/>
      <c r="M70" s="75"/>
      <c r="N70" s="75"/>
      <c r="O70" s="75"/>
      <c r="P70" s="75"/>
      <c r="Q70" s="69"/>
      <c r="R70" s="69"/>
      <c r="S70" s="69"/>
      <c r="T70" s="69"/>
      <c r="U70" s="69"/>
      <c r="V70" s="10" t="s">
        <v>780</v>
      </c>
      <c r="W70" s="69" t="s">
        <v>118</v>
      </c>
      <c r="X70" s="2"/>
      <c r="Y70" s="18" t="s">
        <v>566</v>
      </c>
    </row>
    <row r="71" spans="1:25" ht="30.75" customHeight="1" x14ac:dyDescent="0.2">
      <c r="A71" s="54">
        <v>43569</v>
      </c>
      <c r="B71" s="9" t="s">
        <v>567</v>
      </c>
      <c r="C71" s="9" t="s">
        <v>568</v>
      </c>
      <c r="D71" s="9" t="s">
        <v>24</v>
      </c>
      <c r="E71" s="9" t="s">
        <v>502</v>
      </c>
      <c r="F71" s="9" t="s">
        <v>561</v>
      </c>
      <c r="G71" s="3" t="str">
        <f t="shared" si="3"/>
        <v>优学卡</v>
      </c>
      <c r="H71" s="110">
        <f t="shared" si="1"/>
        <v>15000</v>
      </c>
      <c r="I71" s="9"/>
      <c r="J71" s="76"/>
      <c r="K71" s="76"/>
      <c r="L71" s="76"/>
      <c r="M71" s="76"/>
      <c r="N71" s="76"/>
      <c r="O71" s="76"/>
      <c r="P71" s="76">
        <v>15000</v>
      </c>
      <c r="Q71" s="9"/>
      <c r="R71" s="9"/>
      <c r="S71" s="9"/>
      <c r="T71" s="9"/>
      <c r="U71" s="9"/>
      <c r="V71" s="10" t="s">
        <v>806</v>
      </c>
      <c r="W71" s="9" t="s">
        <v>66</v>
      </c>
      <c r="X71" s="2"/>
      <c r="Y71" s="18"/>
    </row>
    <row r="72" spans="1:25" ht="30.75" customHeight="1" x14ac:dyDescent="0.2">
      <c r="A72" s="54">
        <v>43569</v>
      </c>
      <c r="B72" s="9" t="s">
        <v>571</v>
      </c>
      <c r="C72" s="55" t="s">
        <v>572</v>
      </c>
      <c r="D72" s="9" t="s">
        <v>573</v>
      </c>
      <c r="E72" s="9" t="s">
        <v>69</v>
      </c>
      <c r="F72" s="9" t="s">
        <v>70</v>
      </c>
      <c r="G72" s="3" t="str">
        <f t="shared" si="3"/>
        <v>其他</v>
      </c>
      <c r="H72" s="110">
        <f t="shared" si="1"/>
        <v>10000</v>
      </c>
      <c r="I72" s="9"/>
      <c r="J72" s="76"/>
      <c r="K72" s="76"/>
      <c r="L72" s="76"/>
      <c r="M72" s="76"/>
      <c r="N72" s="76"/>
      <c r="O72" s="76"/>
      <c r="P72" s="76"/>
      <c r="Q72" s="9"/>
      <c r="R72" s="9">
        <v>10000</v>
      </c>
      <c r="S72" s="9"/>
      <c r="T72" s="9"/>
      <c r="U72" s="9"/>
      <c r="V72" s="10"/>
      <c r="W72" s="9" t="s">
        <v>71</v>
      </c>
      <c r="X72" s="2"/>
      <c r="Y72" s="18"/>
    </row>
    <row r="73" spans="1:25" ht="30.75" customHeight="1" x14ac:dyDescent="0.2">
      <c r="A73" s="54">
        <v>43569</v>
      </c>
      <c r="B73" s="9" t="s">
        <v>576</v>
      </c>
      <c r="C73" s="55" t="s">
        <v>577</v>
      </c>
      <c r="D73" s="9" t="s">
        <v>1016</v>
      </c>
      <c r="E73" s="9" t="s">
        <v>45</v>
      </c>
      <c r="F73" s="9" t="s">
        <v>209</v>
      </c>
      <c r="G73" s="3" t="str">
        <f t="shared" si="3"/>
        <v>其他</v>
      </c>
      <c r="H73" s="110">
        <f t="shared" si="1"/>
        <v>5000</v>
      </c>
      <c r="I73" s="9"/>
      <c r="J73" s="76"/>
      <c r="K73" s="76">
        <v>5000</v>
      </c>
      <c r="L73" s="76"/>
      <c r="M73" s="76"/>
      <c r="N73" s="76"/>
      <c r="O73" s="76"/>
      <c r="P73" s="76"/>
      <c r="Q73" s="9"/>
      <c r="R73" s="9"/>
      <c r="S73" s="9"/>
      <c r="T73" s="9"/>
      <c r="U73" s="9"/>
      <c r="V73" s="10" t="s">
        <v>786</v>
      </c>
      <c r="W73" s="9" t="s">
        <v>559</v>
      </c>
      <c r="X73" s="2" t="s">
        <v>144</v>
      </c>
      <c r="Y73" s="18"/>
    </row>
    <row r="74" spans="1:25" ht="30.75" customHeight="1" x14ac:dyDescent="0.2">
      <c r="A74" s="54">
        <v>43569</v>
      </c>
      <c r="B74" s="9" t="s">
        <v>516</v>
      </c>
      <c r="C74" s="55" t="s">
        <v>582</v>
      </c>
      <c r="D74" s="9" t="s">
        <v>518</v>
      </c>
      <c r="E74" s="9" t="s">
        <v>80</v>
      </c>
      <c r="F74" s="9" t="s">
        <v>23</v>
      </c>
      <c r="G74" s="3" t="str">
        <f t="shared" si="3"/>
        <v>其他</v>
      </c>
      <c r="H74" s="110">
        <f t="shared" si="1"/>
        <v>12600</v>
      </c>
      <c r="I74" s="9"/>
      <c r="J74" s="76">
        <v>12600</v>
      </c>
      <c r="K74" s="76"/>
      <c r="L74" s="76"/>
      <c r="M74" s="76"/>
      <c r="N74" s="76"/>
      <c r="O74" s="76"/>
      <c r="P74" s="76"/>
      <c r="Q74" s="9"/>
      <c r="R74" s="9"/>
      <c r="S74" s="9"/>
      <c r="T74" s="9"/>
      <c r="U74" s="9"/>
      <c r="V74" s="10" t="s">
        <v>783</v>
      </c>
      <c r="W74" s="9" t="s">
        <v>118</v>
      </c>
      <c r="X74" s="2"/>
      <c r="Y74" s="18"/>
    </row>
    <row r="75" spans="1:25" ht="30.75" customHeight="1" x14ac:dyDescent="0.2">
      <c r="A75" s="54">
        <v>43569</v>
      </c>
      <c r="B75" s="9" t="s">
        <v>586</v>
      </c>
      <c r="C75" s="55" t="s">
        <v>587</v>
      </c>
      <c r="D75" s="9" t="s">
        <v>1017</v>
      </c>
      <c r="E75" s="9" t="s">
        <v>80</v>
      </c>
      <c r="F75" s="9" t="s">
        <v>23</v>
      </c>
      <c r="G75" s="3" t="str">
        <f t="shared" si="3"/>
        <v>其他</v>
      </c>
      <c r="H75" s="110">
        <f t="shared" si="1"/>
        <v>7040</v>
      </c>
      <c r="I75" s="9"/>
      <c r="J75" s="76">
        <v>7040</v>
      </c>
      <c r="K75" s="76"/>
      <c r="L75" s="76"/>
      <c r="M75" s="76"/>
      <c r="N75" s="76"/>
      <c r="O75" s="76"/>
      <c r="P75" s="76"/>
      <c r="Q75" s="9"/>
      <c r="R75" s="9"/>
      <c r="S75" s="9"/>
      <c r="T75" s="9"/>
      <c r="U75" s="9"/>
      <c r="V75" s="10" t="s">
        <v>784</v>
      </c>
      <c r="W75" s="9" t="s">
        <v>118</v>
      </c>
      <c r="X75" s="2"/>
      <c r="Y75" s="18"/>
    </row>
    <row r="76" spans="1:25" ht="30.75" customHeight="1" x14ac:dyDescent="0.2">
      <c r="A76" s="54">
        <v>43569</v>
      </c>
      <c r="B76" s="9" t="s">
        <v>591</v>
      </c>
      <c r="C76" s="9" t="s">
        <v>592</v>
      </c>
      <c r="D76" s="9" t="s">
        <v>197</v>
      </c>
      <c r="E76" s="9" t="s">
        <v>69</v>
      </c>
      <c r="F76" s="9" t="s">
        <v>73</v>
      </c>
      <c r="G76" s="3" t="str">
        <f t="shared" si="3"/>
        <v>留学</v>
      </c>
      <c r="H76" s="110">
        <f t="shared" si="1"/>
        <v>60000</v>
      </c>
      <c r="I76" s="9"/>
      <c r="J76" s="9"/>
      <c r="K76" s="9"/>
      <c r="L76" s="9"/>
      <c r="M76" s="9"/>
      <c r="N76" s="9"/>
      <c r="O76" s="9"/>
      <c r="P76" s="9"/>
      <c r="Q76" s="9"/>
      <c r="R76" s="9">
        <v>60000</v>
      </c>
      <c r="S76" s="9"/>
      <c r="T76" s="9"/>
      <c r="U76" s="9"/>
      <c r="V76" s="10"/>
      <c r="W76" s="9" t="s">
        <v>71</v>
      </c>
      <c r="X76" s="2"/>
      <c r="Y76" s="18"/>
    </row>
    <row r="77" spans="1:25" ht="30.75" customHeight="1" x14ac:dyDescent="0.2">
      <c r="A77" s="68">
        <v>43570</v>
      </c>
      <c r="B77" s="69" t="s">
        <v>597</v>
      </c>
      <c r="C77" s="70" t="s">
        <v>598</v>
      </c>
      <c r="D77" s="69" t="s">
        <v>1011</v>
      </c>
      <c r="E77" s="69" t="s">
        <v>45</v>
      </c>
      <c r="F77" s="69" t="s">
        <v>46</v>
      </c>
      <c r="G77" s="3" t="str">
        <f t="shared" si="3"/>
        <v>SAT一对一</v>
      </c>
      <c r="H77" s="110">
        <v>8448</v>
      </c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137">
        <v>23232</v>
      </c>
      <c r="U77" s="69"/>
      <c r="V77" s="10" t="s">
        <v>791</v>
      </c>
      <c r="W77" s="69" t="s">
        <v>47</v>
      </c>
      <c r="X77" s="2"/>
      <c r="Y77" s="18"/>
    </row>
    <row r="78" spans="1:25" ht="30.75" customHeight="1" x14ac:dyDescent="0.2">
      <c r="A78" s="68">
        <v>43570</v>
      </c>
      <c r="B78" s="69" t="s">
        <v>597</v>
      </c>
      <c r="C78" s="70" t="s">
        <v>598</v>
      </c>
      <c r="D78" s="69" t="s">
        <v>1017</v>
      </c>
      <c r="E78" s="69" t="s">
        <v>45</v>
      </c>
      <c r="F78" s="69" t="s">
        <v>46</v>
      </c>
      <c r="G78" s="3" t="str">
        <f t="shared" si="3"/>
        <v>其他</v>
      </c>
      <c r="H78" s="110">
        <f>16800*0.88</f>
        <v>14784</v>
      </c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138"/>
      <c r="U78" s="69"/>
      <c r="V78" s="10"/>
      <c r="W78" s="69"/>
      <c r="X78" s="2"/>
      <c r="Y78" s="18"/>
    </row>
    <row r="79" spans="1:25" ht="30.75" customHeight="1" x14ac:dyDescent="0.2">
      <c r="A79" s="68">
        <v>43570</v>
      </c>
      <c r="B79" s="69" t="s">
        <v>603</v>
      </c>
      <c r="C79" s="70" t="s">
        <v>604</v>
      </c>
      <c r="D79" s="69" t="s">
        <v>1007</v>
      </c>
      <c r="E79" s="69" t="s">
        <v>50</v>
      </c>
      <c r="F79" s="69" t="s">
        <v>46</v>
      </c>
      <c r="G79" s="3" t="str">
        <f t="shared" si="3"/>
        <v>托福一对一</v>
      </c>
      <c r="H79" s="110">
        <f>36000*0.88</f>
        <v>31680</v>
      </c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137">
        <v>73920</v>
      </c>
      <c r="U79" s="69"/>
      <c r="V79" s="10" t="s">
        <v>987</v>
      </c>
      <c r="W79" s="69" t="s">
        <v>51</v>
      </c>
      <c r="X79" s="2"/>
      <c r="Y79" s="18"/>
    </row>
    <row r="80" spans="1:25" ht="30.75" customHeight="1" x14ac:dyDescent="0.2">
      <c r="A80" s="68">
        <v>43570</v>
      </c>
      <c r="B80" s="69" t="s">
        <v>603</v>
      </c>
      <c r="C80" s="70" t="s">
        <v>604</v>
      </c>
      <c r="D80" s="69" t="s">
        <v>1011</v>
      </c>
      <c r="E80" s="69" t="s">
        <v>50</v>
      </c>
      <c r="F80" s="69" t="s">
        <v>46</v>
      </c>
      <c r="G80" s="3" t="str">
        <f t="shared" si="3"/>
        <v>SAT一对一</v>
      </c>
      <c r="H80" s="110">
        <f>48000*0.88</f>
        <v>42240</v>
      </c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138"/>
      <c r="U80" s="69"/>
      <c r="V80" s="10"/>
      <c r="W80" s="69"/>
      <c r="X80" s="2"/>
      <c r="Y80" s="18"/>
    </row>
    <row r="81" spans="1:25" ht="30.75" customHeight="1" x14ac:dyDescent="0.2">
      <c r="A81" s="68">
        <v>43570</v>
      </c>
      <c r="B81" s="69" t="s">
        <v>629</v>
      </c>
      <c r="C81" s="69" t="s">
        <v>630</v>
      </c>
      <c r="D81" s="69" t="s">
        <v>68</v>
      </c>
      <c r="E81" s="69" t="s">
        <v>45</v>
      </c>
      <c r="F81" s="69" t="s">
        <v>23</v>
      </c>
      <c r="G81" s="3" t="str">
        <f t="shared" si="3"/>
        <v>暑校</v>
      </c>
      <c r="H81" s="110">
        <f t="shared" ref="H81:H147" si="4">SUM(I81:T81)</f>
        <v>34500</v>
      </c>
      <c r="I81" s="69"/>
      <c r="J81" s="69">
        <v>34500</v>
      </c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10" t="s">
        <v>792</v>
      </c>
      <c r="W81" s="69" t="s">
        <v>47</v>
      </c>
      <c r="X81" s="2"/>
      <c r="Y81" s="18"/>
    </row>
    <row r="82" spans="1:25" ht="30.75" customHeight="1" x14ac:dyDescent="0.2">
      <c r="A82" s="68">
        <v>43571</v>
      </c>
      <c r="B82" s="69" t="s">
        <v>632</v>
      </c>
      <c r="C82" s="70" t="s">
        <v>633</v>
      </c>
      <c r="D82" s="69" t="s">
        <v>510</v>
      </c>
      <c r="E82" s="69" t="s">
        <v>64</v>
      </c>
      <c r="F82" s="69" t="s">
        <v>635</v>
      </c>
      <c r="G82" s="3" t="str">
        <f t="shared" si="3"/>
        <v>其他</v>
      </c>
      <c r="H82" s="110">
        <f t="shared" si="4"/>
        <v>12000</v>
      </c>
      <c r="I82" s="69"/>
      <c r="J82" s="69"/>
      <c r="K82" s="69"/>
      <c r="L82" s="69"/>
      <c r="M82" s="69"/>
      <c r="N82" s="69"/>
      <c r="O82" s="69"/>
      <c r="P82" s="69">
        <v>12000</v>
      </c>
      <c r="Q82" s="69"/>
      <c r="R82" s="69"/>
      <c r="S82" s="69"/>
      <c r="T82" s="69"/>
      <c r="U82" s="69"/>
      <c r="V82" s="10"/>
      <c r="W82" s="69" t="s">
        <v>152</v>
      </c>
      <c r="X82" s="2"/>
      <c r="Y82" s="18"/>
    </row>
    <row r="83" spans="1:25" ht="30.75" customHeight="1" x14ac:dyDescent="0.2">
      <c r="A83" s="68">
        <v>43571</v>
      </c>
      <c r="B83" s="69" t="s">
        <v>637</v>
      </c>
      <c r="C83" s="70" t="s">
        <v>638</v>
      </c>
      <c r="D83" s="69" t="s">
        <v>639</v>
      </c>
      <c r="E83" s="69" t="s">
        <v>64</v>
      </c>
      <c r="F83" s="69" t="s">
        <v>177</v>
      </c>
      <c r="G83" s="3" t="str">
        <f t="shared" si="3"/>
        <v>其他</v>
      </c>
      <c r="H83" s="110">
        <f t="shared" si="4"/>
        <v>1600</v>
      </c>
      <c r="I83" s="69"/>
      <c r="J83" s="69"/>
      <c r="K83" s="69"/>
      <c r="L83" s="69"/>
      <c r="M83" s="69"/>
      <c r="N83" s="69"/>
      <c r="O83" s="69"/>
      <c r="P83" s="69">
        <v>1600</v>
      </c>
      <c r="Q83" s="69"/>
      <c r="R83" s="69"/>
      <c r="S83" s="69"/>
      <c r="T83" s="69"/>
      <c r="U83" s="69"/>
      <c r="V83" s="10"/>
      <c r="W83" s="69" t="s">
        <v>152</v>
      </c>
      <c r="X83" s="2"/>
      <c r="Y83" s="18"/>
    </row>
    <row r="84" spans="1:25" ht="30.75" customHeight="1" x14ac:dyDescent="0.2">
      <c r="A84" s="68">
        <v>43571</v>
      </c>
      <c r="B84" s="69" t="s">
        <v>641</v>
      </c>
      <c r="C84" s="70" t="s">
        <v>642</v>
      </c>
      <c r="D84" s="69" t="s">
        <v>1011</v>
      </c>
      <c r="E84" s="69" t="s">
        <v>45</v>
      </c>
      <c r="F84" s="69" t="s">
        <v>46</v>
      </c>
      <c r="G84" s="3" t="str">
        <f t="shared" si="3"/>
        <v>SAT一对一</v>
      </c>
      <c r="H84" s="110">
        <f t="shared" si="4"/>
        <v>12060</v>
      </c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>
        <v>12060</v>
      </c>
      <c r="U84" s="69" t="s">
        <v>998</v>
      </c>
      <c r="V84" s="10" t="s">
        <v>793</v>
      </c>
      <c r="W84" s="69" t="s">
        <v>559</v>
      </c>
      <c r="X84" s="2"/>
      <c r="Y84" s="18" t="s">
        <v>566</v>
      </c>
    </row>
    <row r="85" spans="1:25" ht="30.75" customHeight="1" x14ac:dyDescent="0.2">
      <c r="A85" s="68">
        <v>43571</v>
      </c>
      <c r="B85" s="69" t="s">
        <v>647</v>
      </c>
      <c r="C85" s="70" t="s">
        <v>648</v>
      </c>
      <c r="D85" s="69" t="s">
        <v>68</v>
      </c>
      <c r="E85" s="69" t="s">
        <v>50</v>
      </c>
      <c r="F85" s="69" t="s">
        <v>23</v>
      </c>
      <c r="G85" s="3" t="str">
        <f t="shared" si="3"/>
        <v>暑校</v>
      </c>
      <c r="H85" s="110">
        <f t="shared" si="4"/>
        <v>5000</v>
      </c>
      <c r="I85" s="69"/>
      <c r="J85" s="69">
        <v>5000</v>
      </c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10" t="s">
        <v>988</v>
      </c>
      <c r="W85" s="69" t="s">
        <v>51</v>
      </c>
      <c r="X85" s="2"/>
      <c r="Y85" s="18"/>
    </row>
    <row r="86" spans="1:25" ht="30.75" customHeight="1" x14ac:dyDescent="0.2">
      <c r="A86" s="68">
        <v>43571</v>
      </c>
      <c r="B86" s="69" t="s">
        <v>591</v>
      </c>
      <c r="C86" s="69" t="s">
        <v>653</v>
      </c>
      <c r="D86" s="69" t="s">
        <v>197</v>
      </c>
      <c r="E86" s="69" t="s">
        <v>69</v>
      </c>
      <c r="F86" s="69" t="s">
        <v>656</v>
      </c>
      <c r="G86" s="3" t="str">
        <f t="shared" si="3"/>
        <v>留学</v>
      </c>
      <c r="H86" s="110">
        <f t="shared" si="4"/>
        <v>68000</v>
      </c>
      <c r="I86" s="69"/>
      <c r="J86" s="69"/>
      <c r="K86" s="69"/>
      <c r="L86" s="69"/>
      <c r="M86" s="69"/>
      <c r="N86" s="69"/>
      <c r="O86" s="69"/>
      <c r="P86" s="69"/>
      <c r="Q86" s="69"/>
      <c r="R86" s="69">
        <v>68000</v>
      </c>
      <c r="S86" s="69"/>
      <c r="T86" s="69"/>
      <c r="U86" s="69"/>
      <c r="V86" s="10"/>
      <c r="W86" s="69" t="s">
        <v>71</v>
      </c>
      <c r="X86" s="2"/>
      <c r="Y86" s="18"/>
    </row>
    <row r="87" spans="1:25" ht="30.75" customHeight="1" x14ac:dyDescent="0.2">
      <c r="A87" s="68">
        <v>43571</v>
      </c>
      <c r="B87" s="69" t="s">
        <v>658</v>
      </c>
      <c r="C87" s="70" t="s">
        <v>257</v>
      </c>
      <c r="D87" s="69" t="s">
        <v>257</v>
      </c>
      <c r="E87" s="69" t="s">
        <v>69</v>
      </c>
      <c r="F87" s="69" t="s">
        <v>656</v>
      </c>
      <c r="G87" s="3" t="str">
        <f t="shared" si="3"/>
        <v>life coach</v>
      </c>
      <c r="H87" s="110">
        <f t="shared" si="4"/>
        <v>30000</v>
      </c>
      <c r="I87" s="69"/>
      <c r="J87" s="69"/>
      <c r="K87" s="69"/>
      <c r="L87" s="69"/>
      <c r="M87" s="69"/>
      <c r="N87" s="69"/>
      <c r="O87" s="69"/>
      <c r="P87" s="69"/>
      <c r="Q87" s="69"/>
      <c r="R87" s="69">
        <v>30000</v>
      </c>
      <c r="S87" s="69"/>
      <c r="T87" s="69"/>
      <c r="U87" s="69"/>
      <c r="V87" s="10"/>
      <c r="W87" s="69" t="s">
        <v>71</v>
      </c>
      <c r="X87" s="2"/>
      <c r="Y87" s="18"/>
    </row>
    <row r="88" spans="1:25" ht="30.75" customHeight="1" x14ac:dyDescent="0.2">
      <c r="A88" s="54">
        <v>43571</v>
      </c>
      <c r="B88" s="9" t="s">
        <v>707</v>
      </c>
      <c r="C88" s="9" t="s">
        <v>708</v>
      </c>
      <c r="D88" s="9" t="s">
        <v>68</v>
      </c>
      <c r="E88" s="9" t="s">
        <v>69</v>
      </c>
      <c r="F88" s="9" t="s">
        <v>711</v>
      </c>
      <c r="G88" s="3" t="str">
        <f t="shared" si="3"/>
        <v>暑校</v>
      </c>
      <c r="H88" s="110">
        <f t="shared" si="4"/>
        <v>52000</v>
      </c>
      <c r="I88" s="9"/>
      <c r="J88" s="9"/>
      <c r="K88" s="9"/>
      <c r="L88" s="9"/>
      <c r="M88" s="9"/>
      <c r="N88" s="9"/>
      <c r="O88" s="9"/>
      <c r="P88" s="9"/>
      <c r="Q88" s="9"/>
      <c r="R88" s="9">
        <v>52000</v>
      </c>
      <c r="S88" s="9"/>
      <c r="T88" s="9"/>
      <c r="U88" s="9"/>
      <c r="V88" s="10"/>
      <c r="W88" s="9" t="s">
        <v>71</v>
      </c>
      <c r="X88" s="9"/>
      <c r="Y88" s="21"/>
    </row>
    <row r="89" spans="1:25" ht="30.75" customHeight="1" x14ac:dyDescent="0.2">
      <c r="A89" s="54">
        <v>43572</v>
      </c>
      <c r="B89" s="9" t="s">
        <v>696</v>
      </c>
      <c r="C89" s="55" t="s">
        <v>697</v>
      </c>
      <c r="D89" s="9" t="s">
        <v>1011</v>
      </c>
      <c r="E89" s="9" t="s">
        <v>45</v>
      </c>
      <c r="F89" s="9" t="s">
        <v>700</v>
      </c>
      <c r="G89" s="3" t="str">
        <f t="shared" si="3"/>
        <v>SAT一对一</v>
      </c>
      <c r="H89" s="110">
        <f t="shared" si="4"/>
        <v>8400</v>
      </c>
      <c r="I89" s="9"/>
      <c r="J89" s="9">
        <v>8400</v>
      </c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10" t="s">
        <v>794</v>
      </c>
      <c r="W89" s="9" t="s">
        <v>47</v>
      </c>
      <c r="X89" s="9"/>
      <c r="Y89" s="21"/>
    </row>
    <row r="90" spans="1:25" ht="30.75" customHeight="1" x14ac:dyDescent="0.2">
      <c r="A90" s="54">
        <v>43572</v>
      </c>
      <c r="B90" s="9" t="s">
        <v>702</v>
      </c>
      <c r="C90" s="55" t="s">
        <v>703</v>
      </c>
      <c r="D90" s="9" t="s">
        <v>1008</v>
      </c>
      <c r="E90" s="9" t="s">
        <v>45</v>
      </c>
      <c r="F90" s="9" t="s">
        <v>46</v>
      </c>
      <c r="G90" s="3" t="str">
        <f t="shared" si="3"/>
        <v>其他</v>
      </c>
      <c r="H90" s="110">
        <f t="shared" si="4"/>
        <v>15200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>
        <v>15200</v>
      </c>
      <c r="U90" s="9"/>
      <c r="V90" s="10" t="s">
        <v>795</v>
      </c>
      <c r="W90" s="9" t="s">
        <v>559</v>
      </c>
      <c r="X90" s="9"/>
      <c r="Y90" s="21"/>
    </row>
    <row r="91" spans="1:25" ht="30.75" customHeight="1" x14ac:dyDescent="0.2">
      <c r="A91" s="54">
        <v>43572</v>
      </c>
      <c r="B91" s="9" t="s">
        <v>723</v>
      </c>
      <c r="C91" s="9" t="s">
        <v>724</v>
      </c>
      <c r="D91" s="9" t="s">
        <v>292</v>
      </c>
      <c r="E91" s="9" t="s">
        <v>122</v>
      </c>
      <c r="F91" s="9" t="s">
        <v>253</v>
      </c>
      <c r="G91" s="3" t="str">
        <f t="shared" si="3"/>
        <v>其他</v>
      </c>
      <c r="H91" s="110">
        <f t="shared" si="4"/>
        <v>17800</v>
      </c>
      <c r="I91" s="9"/>
      <c r="J91" s="9"/>
      <c r="K91" s="9"/>
      <c r="L91" s="9"/>
      <c r="M91" s="9"/>
      <c r="N91" s="9"/>
      <c r="O91" s="9"/>
      <c r="P91" s="9"/>
      <c r="Q91" s="9">
        <v>17800</v>
      </c>
      <c r="R91" s="9"/>
      <c r="S91" s="9"/>
      <c r="T91" s="9"/>
      <c r="U91" s="9"/>
      <c r="V91" s="10"/>
      <c r="W91" s="9" t="s">
        <v>218</v>
      </c>
      <c r="X91" s="9"/>
      <c r="Y91" s="21"/>
    </row>
    <row r="92" spans="1:25" ht="30.75" customHeight="1" x14ac:dyDescent="0.2">
      <c r="A92" s="54">
        <v>43572</v>
      </c>
      <c r="B92" s="9" t="s">
        <v>729</v>
      </c>
      <c r="C92" s="55" t="s">
        <v>730</v>
      </c>
      <c r="D92" s="9" t="s">
        <v>731</v>
      </c>
      <c r="E92" s="9" t="s">
        <v>64</v>
      </c>
      <c r="F92" s="9" t="s">
        <v>635</v>
      </c>
      <c r="G92" s="3" t="str">
        <f t="shared" si="3"/>
        <v>其他</v>
      </c>
      <c r="H92" s="110">
        <f t="shared" si="4"/>
        <v>2400</v>
      </c>
      <c r="I92" s="9"/>
      <c r="J92" s="9"/>
      <c r="K92" s="9"/>
      <c r="L92" s="9"/>
      <c r="M92" s="9"/>
      <c r="N92" s="9"/>
      <c r="O92" s="9"/>
      <c r="P92" s="9">
        <v>2400</v>
      </c>
      <c r="Q92" s="9"/>
      <c r="R92" s="9"/>
      <c r="S92" s="9"/>
      <c r="T92" s="9"/>
      <c r="U92" s="9"/>
      <c r="V92" s="10"/>
      <c r="W92" s="9" t="s">
        <v>66</v>
      </c>
      <c r="X92" s="9"/>
      <c r="Y92" s="21"/>
    </row>
    <row r="93" spans="1:25" ht="30.75" customHeight="1" x14ac:dyDescent="0.2">
      <c r="A93" s="54">
        <v>43572</v>
      </c>
      <c r="B93" s="83" t="s">
        <v>735</v>
      </c>
      <c r="C93" s="9" t="s">
        <v>736</v>
      </c>
      <c r="D93" s="9" t="s">
        <v>564</v>
      </c>
      <c r="E93" s="9" t="s">
        <v>64</v>
      </c>
      <c r="F93" s="9" t="s">
        <v>177</v>
      </c>
      <c r="G93" s="3" t="str">
        <f t="shared" si="3"/>
        <v>其他</v>
      </c>
      <c r="H93" s="110">
        <f t="shared" si="4"/>
        <v>800</v>
      </c>
      <c r="I93" s="9"/>
      <c r="J93" s="9"/>
      <c r="K93" s="9"/>
      <c r="L93" s="9"/>
      <c r="M93" s="9"/>
      <c r="N93" s="9"/>
      <c r="O93" s="9"/>
      <c r="P93" s="9">
        <v>800</v>
      </c>
      <c r="Q93" s="9"/>
      <c r="R93" s="9"/>
      <c r="S93" s="9"/>
      <c r="T93" s="9"/>
      <c r="U93" s="9"/>
      <c r="V93" s="10"/>
      <c r="W93" s="9" t="s">
        <v>66</v>
      </c>
      <c r="X93" s="9"/>
      <c r="Y93" s="21"/>
    </row>
    <row r="94" spans="1:25" ht="30.75" customHeight="1" x14ac:dyDescent="0.2">
      <c r="A94" s="54">
        <v>43572</v>
      </c>
      <c r="B94" s="9" t="s">
        <v>751</v>
      </c>
      <c r="C94" s="9" t="s">
        <v>754</v>
      </c>
      <c r="D94" s="9" t="s">
        <v>1018</v>
      </c>
      <c r="E94" s="9" t="s">
        <v>45</v>
      </c>
      <c r="F94" s="9" t="s">
        <v>23</v>
      </c>
      <c r="G94" s="3" t="str">
        <f t="shared" si="3"/>
        <v>其他</v>
      </c>
      <c r="H94" s="110">
        <f t="shared" si="4"/>
        <v>700</v>
      </c>
      <c r="I94" s="9"/>
      <c r="J94" s="9">
        <v>700</v>
      </c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10" t="s">
        <v>796</v>
      </c>
      <c r="W94" s="9" t="s">
        <v>55</v>
      </c>
      <c r="X94" s="9"/>
      <c r="Y94" s="21"/>
    </row>
    <row r="95" spans="1:25" ht="30.75" customHeight="1" x14ac:dyDescent="0.2">
      <c r="A95" s="54">
        <v>43573</v>
      </c>
      <c r="B95" s="9" t="s">
        <v>756</v>
      </c>
      <c r="C95" s="55" t="s">
        <v>757</v>
      </c>
      <c r="D95" s="9" t="s">
        <v>1018</v>
      </c>
      <c r="E95" s="9" t="s">
        <v>45</v>
      </c>
      <c r="F95" s="9" t="s">
        <v>23</v>
      </c>
      <c r="G95" s="3" t="str">
        <f t="shared" si="3"/>
        <v>其他</v>
      </c>
      <c r="H95" s="110">
        <f t="shared" si="4"/>
        <v>700</v>
      </c>
      <c r="I95" s="9"/>
      <c r="J95" s="9">
        <v>700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10" t="s">
        <v>797</v>
      </c>
      <c r="W95" s="9" t="s">
        <v>559</v>
      </c>
      <c r="X95" s="9"/>
      <c r="Y95" s="21"/>
    </row>
    <row r="96" spans="1:25" ht="30.75" customHeight="1" x14ac:dyDescent="0.2">
      <c r="A96" s="54">
        <v>43573</v>
      </c>
      <c r="B96" s="9" t="s">
        <v>603</v>
      </c>
      <c r="C96" s="9" t="s">
        <v>740</v>
      </c>
      <c r="D96" s="9" t="s">
        <v>292</v>
      </c>
      <c r="E96" s="9" t="s">
        <v>122</v>
      </c>
      <c r="F96" s="9" t="s">
        <v>253</v>
      </c>
      <c r="G96" s="3" t="str">
        <f t="shared" si="3"/>
        <v>其他</v>
      </c>
      <c r="H96" s="110">
        <f t="shared" si="4"/>
        <v>17800</v>
      </c>
      <c r="I96" s="9"/>
      <c r="J96" s="9"/>
      <c r="K96" s="9"/>
      <c r="L96" s="9"/>
      <c r="M96" s="9"/>
      <c r="N96" s="9"/>
      <c r="O96" s="9"/>
      <c r="P96" s="9"/>
      <c r="Q96" s="9">
        <v>17800</v>
      </c>
      <c r="R96" s="9"/>
      <c r="S96" s="9"/>
      <c r="T96" s="9"/>
      <c r="U96" s="9"/>
      <c r="V96" s="10"/>
      <c r="W96" s="9" t="s">
        <v>124</v>
      </c>
      <c r="X96" s="9"/>
      <c r="Y96" s="21"/>
    </row>
    <row r="97" spans="1:25" ht="30.75" customHeight="1" x14ac:dyDescent="0.2">
      <c r="A97" s="54">
        <v>43573</v>
      </c>
      <c r="B97" s="9" t="s">
        <v>571</v>
      </c>
      <c r="C97" s="9" t="s">
        <v>746</v>
      </c>
      <c r="D97" s="9" t="s">
        <v>573</v>
      </c>
      <c r="E97" s="9" t="s">
        <v>69</v>
      </c>
      <c r="F97" s="9" t="s">
        <v>711</v>
      </c>
      <c r="G97" s="3" t="str">
        <f t="shared" si="3"/>
        <v>其他</v>
      </c>
      <c r="H97" s="110">
        <f t="shared" si="4"/>
        <v>57000</v>
      </c>
      <c r="I97" s="9"/>
      <c r="J97" s="9"/>
      <c r="K97" s="9"/>
      <c r="L97" s="9"/>
      <c r="M97" s="9"/>
      <c r="N97" s="9"/>
      <c r="O97" s="9"/>
      <c r="P97" s="9"/>
      <c r="Q97" s="9"/>
      <c r="R97" s="9">
        <v>57000</v>
      </c>
      <c r="S97" s="9"/>
      <c r="T97" s="9"/>
      <c r="U97" s="9"/>
      <c r="V97" s="10"/>
      <c r="W97" s="9" t="s">
        <v>71</v>
      </c>
      <c r="X97" s="9"/>
      <c r="Y97" s="21"/>
    </row>
    <row r="98" spans="1:25" ht="30.75" customHeight="1" x14ac:dyDescent="0.2">
      <c r="A98" s="54">
        <v>43573</v>
      </c>
      <c r="B98" s="9" t="s">
        <v>759</v>
      </c>
      <c r="C98" s="55" t="s">
        <v>760</v>
      </c>
      <c r="D98" s="9" t="s">
        <v>1007</v>
      </c>
      <c r="E98" s="9" t="s">
        <v>50</v>
      </c>
      <c r="F98" s="9" t="s">
        <v>209</v>
      </c>
      <c r="G98" s="3" t="str">
        <f t="shared" si="3"/>
        <v>托福一对一</v>
      </c>
      <c r="H98" s="110">
        <f t="shared" si="4"/>
        <v>8640</v>
      </c>
      <c r="I98" s="9"/>
      <c r="J98" s="9"/>
      <c r="K98" s="9">
        <v>8640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10" t="s">
        <v>764</v>
      </c>
      <c r="W98" s="9" t="s">
        <v>51</v>
      </c>
      <c r="X98" s="9"/>
      <c r="Y98" s="21" t="s">
        <v>765</v>
      </c>
    </row>
    <row r="99" spans="1:25" ht="30.75" customHeight="1" x14ac:dyDescent="0.2">
      <c r="A99" s="54">
        <v>43573</v>
      </c>
      <c r="B99" s="9" t="s">
        <v>766</v>
      </c>
      <c r="C99" s="55" t="s">
        <v>767</v>
      </c>
      <c r="D99" s="9" t="s">
        <v>24</v>
      </c>
      <c r="E99" s="9" t="s">
        <v>80</v>
      </c>
      <c r="F99" s="9" t="s">
        <v>46</v>
      </c>
      <c r="G99" s="3" t="str">
        <f t="shared" ref="G99:G130" si="5">IF(D99="优学卡","优学卡",IF(D99="暑校","暑校",IF(D99="托福一对一","托福一对一",IF(D99="托福班课","托福班课",IF(D99="SAT一对一","SAT一对一",IF(D99="SAT班课","SAT班课",IF(D99="留学","留学",IF(D99="life coach","life coach","其他"))))))))</f>
        <v>优学卡</v>
      </c>
      <c r="H99" s="110">
        <f t="shared" si="4"/>
        <v>50000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50000</v>
      </c>
      <c r="U99" s="9"/>
      <c r="V99" s="10" t="s">
        <v>785</v>
      </c>
      <c r="W99" s="9" t="s">
        <v>118</v>
      </c>
      <c r="X99" s="9"/>
      <c r="Y99" s="21"/>
    </row>
    <row r="100" spans="1:25" s="90" customFormat="1" ht="30.75" customHeight="1" x14ac:dyDescent="0.2">
      <c r="A100" s="68">
        <v>43574</v>
      </c>
      <c r="B100" s="69" t="s">
        <v>808</v>
      </c>
      <c r="C100" s="70" t="s">
        <v>809</v>
      </c>
      <c r="D100" s="69" t="s">
        <v>68</v>
      </c>
      <c r="E100" s="69" t="s">
        <v>50</v>
      </c>
      <c r="F100" s="69" t="s">
        <v>811</v>
      </c>
      <c r="G100" s="3" t="str">
        <f t="shared" si="5"/>
        <v>暑校</v>
      </c>
      <c r="H100" s="110">
        <f t="shared" si="4"/>
        <v>29500</v>
      </c>
      <c r="I100" s="69"/>
      <c r="J100" s="69"/>
      <c r="K100" s="69"/>
      <c r="L100" s="69">
        <v>29500</v>
      </c>
      <c r="M100" s="69"/>
      <c r="N100" s="69"/>
      <c r="O100" s="69"/>
      <c r="P100" s="69"/>
      <c r="Q100" s="69"/>
      <c r="R100" s="69"/>
      <c r="S100" s="69"/>
      <c r="T100" s="69"/>
      <c r="U100" s="69"/>
      <c r="V100" s="88" t="s">
        <v>813</v>
      </c>
      <c r="W100" s="69" t="s">
        <v>51</v>
      </c>
      <c r="X100" s="69"/>
      <c r="Y100" s="89" t="s">
        <v>814</v>
      </c>
    </row>
    <row r="101" spans="1:25" s="87" customFormat="1" ht="30.75" customHeight="1" x14ac:dyDescent="0.2">
      <c r="A101" s="54">
        <v>43575</v>
      </c>
      <c r="B101" s="9" t="s">
        <v>817</v>
      </c>
      <c r="C101" s="55" t="s">
        <v>818</v>
      </c>
      <c r="D101" s="9" t="s">
        <v>1019</v>
      </c>
      <c r="E101" s="9" t="s">
        <v>64</v>
      </c>
      <c r="F101" s="9" t="s">
        <v>177</v>
      </c>
      <c r="G101" s="3" t="str">
        <f t="shared" si="5"/>
        <v>其他</v>
      </c>
      <c r="H101" s="110">
        <f t="shared" si="4"/>
        <v>9600</v>
      </c>
      <c r="I101" s="9"/>
      <c r="J101" s="9"/>
      <c r="K101" s="9"/>
      <c r="L101" s="9"/>
      <c r="M101" s="9"/>
      <c r="N101" s="9"/>
      <c r="O101" s="9"/>
      <c r="P101" s="9">
        <v>9600</v>
      </c>
      <c r="Q101" s="9"/>
      <c r="R101" s="9"/>
      <c r="S101" s="9"/>
      <c r="T101" s="9"/>
      <c r="U101" s="9"/>
      <c r="V101" s="10"/>
      <c r="W101" s="9" t="s">
        <v>66</v>
      </c>
      <c r="X101" s="9"/>
      <c r="Y101" s="21"/>
    </row>
    <row r="102" spans="1:25" s="87" customFormat="1" ht="30.75" customHeight="1" x14ac:dyDescent="0.2">
      <c r="A102" s="54">
        <v>43575</v>
      </c>
      <c r="B102" s="9" t="s">
        <v>826</v>
      </c>
      <c r="C102" s="55" t="s">
        <v>827</v>
      </c>
      <c r="D102" s="9" t="s">
        <v>1013</v>
      </c>
      <c r="E102" s="9" t="s">
        <v>45</v>
      </c>
      <c r="F102" s="9" t="s">
        <v>46</v>
      </c>
      <c r="G102" s="3" t="str">
        <f t="shared" si="5"/>
        <v>SAT班课</v>
      </c>
      <c r="H102" s="110">
        <f t="shared" si="4"/>
        <v>24000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>
        <v>24000</v>
      </c>
      <c r="U102" s="9"/>
      <c r="V102" s="10" t="s">
        <v>982</v>
      </c>
      <c r="W102" s="9" t="s">
        <v>47</v>
      </c>
      <c r="X102" s="9"/>
      <c r="Y102" s="21"/>
    </row>
    <row r="103" spans="1:25" s="90" customFormat="1" ht="30.75" customHeight="1" x14ac:dyDescent="0.2">
      <c r="A103" s="68">
        <v>43575</v>
      </c>
      <c r="B103" s="69" t="s">
        <v>832</v>
      </c>
      <c r="C103" s="70" t="s">
        <v>833</v>
      </c>
      <c r="D103" s="69" t="s">
        <v>1008</v>
      </c>
      <c r="E103" s="69" t="s">
        <v>45</v>
      </c>
      <c r="F103" s="69" t="s">
        <v>23</v>
      </c>
      <c r="G103" s="3" t="str">
        <f t="shared" si="5"/>
        <v>其他</v>
      </c>
      <c r="H103" s="110">
        <f t="shared" si="4"/>
        <v>2400</v>
      </c>
      <c r="I103" s="69"/>
      <c r="J103" s="69">
        <v>2400</v>
      </c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88" t="s">
        <v>983</v>
      </c>
      <c r="W103" s="69" t="s">
        <v>55</v>
      </c>
      <c r="X103" s="69"/>
      <c r="Y103" s="89"/>
    </row>
    <row r="104" spans="1:25" ht="30.75" customHeight="1" x14ac:dyDescent="0.2">
      <c r="A104" s="54">
        <v>43576</v>
      </c>
      <c r="B104" s="9" t="s">
        <v>837</v>
      </c>
      <c r="C104" s="55" t="s">
        <v>838</v>
      </c>
      <c r="D104" s="9" t="s">
        <v>1008</v>
      </c>
      <c r="E104" s="9" t="s">
        <v>199</v>
      </c>
      <c r="F104" s="9" t="s">
        <v>700</v>
      </c>
      <c r="G104" s="3" t="str">
        <f t="shared" si="5"/>
        <v>其他</v>
      </c>
      <c r="H104" s="110">
        <f t="shared" si="4"/>
        <v>2000</v>
      </c>
      <c r="I104" s="9"/>
      <c r="J104" s="9">
        <v>2000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10" t="s">
        <v>984</v>
      </c>
      <c r="W104" s="9" t="s">
        <v>559</v>
      </c>
      <c r="X104" s="9"/>
      <c r="Y104" s="18"/>
    </row>
    <row r="105" spans="1:25" ht="30.75" customHeight="1" x14ac:dyDescent="0.2">
      <c r="A105" s="54">
        <v>43576</v>
      </c>
      <c r="B105" s="9" t="s">
        <v>840</v>
      </c>
      <c r="C105" s="55" t="s">
        <v>841</v>
      </c>
      <c r="D105" s="9" t="s">
        <v>68</v>
      </c>
      <c r="E105" s="9" t="s">
        <v>64</v>
      </c>
      <c r="F105" s="9" t="s">
        <v>807</v>
      </c>
      <c r="G105" s="3" t="str">
        <f t="shared" si="5"/>
        <v>暑校</v>
      </c>
      <c r="H105" s="110">
        <f t="shared" si="4"/>
        <v>34500</v>
      </c>
      <c r="I105" s="9"/>
      <c r="J105" s="9"/>
      <c r="K105" s="9"/>
      <c r="L105" s="9"/>
      <c r="M105" s="9"/>
      <c r="N105" s="9"/>
      <c r="O105" s="9"/>
      <c r="P105" s="9">
        <v>34500</v>
      </c>
      <c r="Q105" s="9"/>
      <c r="R105" s="9"/>
      <c r="S105" s="9"/>
      <c r="T105" s="9"/>
      <c r="U105" s="9"/>
      <c r="V105" s="10"/>
      <c r="W105" s="9" t="s">
        <v>66</v>
      </c>
      <c r="X105" s="9"/>
      <c r="Y105" s="18"/>
    </row>
    <row r="106" spans="1:25" ht="30.75" customHeight="1" x14ac:dyDescent="0.2">
      <c r="A106" s="54">
        <v>43576</v>
      </c>
      <c r="B106" s="9" t="s">
        <v>845</v>
      </c>
      <c r="C106" s="55" t="s">
        <v>846</v>
      </c>
      <c r="D106" s="9" t="s">
        <v>847</v>
      </c>
      <c r="E106" s="9" t="s">
        <v>122</v>
      </c>
      <c r="F106" s="9" t="s">
        <v>173</v>
      </c>
      <c r="G106" s="3" t="str">
        <f t="shared" si="5"/>
        <v>其他</v>
      </c>
      <c r="H106" s="110">
        <f t="shared" si="4"/>
        <v>32000</v>
      </c>
      <c r="I106" s="9"/>
      <c r="J106" s="9"/>
      <c r="K106" s="9"/>
      <c r="L106" s="9"/>
      <c r="M106" s="9"/>
      <c r="N106" s="9"/>
      <c r="O106" s="9"/>
      <c r="P106" s="9"/>
      <c r="Q106" s="9">
        <v>32000</v>
      </c>
      <c r="R106" s="9"/>
      <c r="S106" s="9"/>
      <c r="T106" s="9"/>
      <c r="U106" s="9"/>
      <c r="V106" s="10"/>
      <c r="W106" s="9" t="s">
        <v>850</v>
      </c>
      <c r="X106" s="9"/>
      <c r="Y106" s="18"/>
    </row>
    <row r="107" spans="1:25" ht="30.75" customHeight="1" x14ac:dyDescent="0.2">
      <c r="A107" s="54">
        <v>43576</v>
      </c>
      <c r="B107" s="9" t="s">
        <v>851</v>
      </c>
      <c r="C107" s="55" t="s">
        <v>852</v>
      </c>
      <c r="D107" s="9" t="s">
        <v>1011</v>
      </c>
      <c r="E107" s="9" t="s">
        <v>64</v>
      </c>
      <c r="F107" s="9" t="s">
        <v>807</v>
      </c>
      <c r="G107" s="3" t="str">
        <f t="shared" si="5"/>
        <v>SAT一对一</v>
      </c>
      <c r="H107" s="110">
        <f>9600*0.925</f>
        <v>8880</v>
      </c>
      <c r="I107" s="9"/>
      <c r="J107" s="9"/>
      <c r="K107" s="9"/>
      <c r="L107" s="9"/>
      <c r="M107" s="9"/>
      <c r="N107" s="9"/>
      <c r="O107" s="9"/>
      <c r="P107" s="142">
        <v>37000</v>
      </c>
      <c r="Q107" s="9"/>
      <c r="R107" s="9"/>
      <c r="S107" s="9"/>
      <c r="T107" s="9"/>
      <c r="U107" s="9"/>
      <c r="V107" s="10"/>
      <c r="W107" s="9" t="s">
        <v>66</v>
      </c>
      <c r="X107" s="9"/>
      <c r="Y107" s="18"/>
    </row>
    <row r="108" spans="1:25" ht="30.75" customHeight="1" x14ac:dyDescent="0.2">
      <c r="A108" s="54">
        <v>43576</v>
      </c>
      <c r="B108" s="9" t="s">
        <v>851</v>
      </c>
      <c r="C108" s="55" t="s">
        <v>852</v>
      </c>
      <c r="D108" s="9" t="s">
        <v>1013</v>
      </c>
      <c r="E108" s="9" t="s">
        <v>64</v>
      </c>
      <c r="F108" s="9" t="s">
        <v>807</v>
      </c>
      <c r="G108" s="3" t="str">
        <f t="shared" si="5"/>
        <v>SAT班课</v>
      </c>
      <c r="H108" s="110">
        <f>30400*0.925</f>
        <v>28120</v>
      </c>
      <c r="I108" s="9"/>
      <c r="J108" s="9"/>
      <c r="K108" s="9"/>
      <c r="L108" s="9"/>
      <c r="M108" s="9"/>
      <c r="N108" s="9"/>
      <c r="O108" s="9"/>
      <c r="P108" s="143"/>
      <c r="Q108" s="9"/>
      <c r="R108" s="9"/>
      <c r="S108" s="9"/>
      <c r="T108" s="9"/>
      <c r="U108" s="9"/>
      <c r="V108" s="10"/>
      <c r="W108" s="9"/>
      <c r="X108" s="9"/>
      <c r="Y108" s="18"/>
    </row>
    <row r="109" spans="1:25" ht="30.75" customHeight="1" x14ac:dyDescent="0.2">
      <c r="A109" s="54">
        <v>43576</v>
      </c>
      <c r="B109" s="9" t="s">
        <v>855</v>
      </c>
      <c r="C109" s="55" t="s">
        <v>856</v>
      </c>
      <c r="D109" s="9" t="s">
        <v>510</v>
      </c>
      <c r="E109" s="9" t="s">
        <v>64</v>
      </c>
      <c r="F109" s="9" t="s">
        <v>807</v>
      </c>
      <c r="G109" s="3" t="str">
        <f t="shared" si="5"/>
        <v>其他</v>
      </c>
      <c r="H109" s="110">
        <v>3200</v>
      </c>
      <c r="I109" s="9"/>
      <c r="J109" s="9"/>
      <c r="K109" s="9"/>
      <c r="L109" s="9"/>
      <c r="M109" s="9"/>
      <c r="N109" s="9"/>
      <c r="O109" s="9"/>
      <c r="P109" s="142">
        <v>8000</v>
      </c>
      <c r="Q109" s="9"/>
      <c r="R109" s="9"/>
      <c r="S109" s="9"/>
      <c r="T109" s="9"/>
      <c r="U109" s="9"/>
      <c r="V109" s="10" t="s">
        <v>859</v>
      </c>
      <c r="W109" s="9" t="s">
        <v>551</v>
      </c>
      <c r="X109" s="9"/>
      <c r="Y109" s="18"/>
    </row>
    <row r="110" spans="1:25" ht="30.75" customHeight="1" x14ac:dyDescent="0.2">
      <c r="A110" s="54">
        <v>43576</v>
      </c>
      <c r="B110" s="9" t="s">
        <v>855</v>
      </c>
      <c r="C110" s="55" t="s">
        <v>856</v>
      </c>
      <c r="D110" s="9" t="s">
        <v>1020</v>
      </c>
      <c r="E110" s="9" t="s">
        <v>64</v>
      </c>
      <c r="F110" s="9" t="s">
        <v>807</v>
      </c>
      <c r="G110" s="3" t="str">
        <f t="shared" si="5"/>
        <v>其他</v>
      </c>
      <c r="H110" s="110">
        <v>4800</v>
      </c>
      <c r="I110" s="9"/>
      <c r="J110" s="9"/>
      <c r="K110" s="9"/>
      <c r="L110" s="9"/>
      <c r="M110" s="9"/>
      <c r="N110" s="9"/>
      <c r="O110" s="9"/>
      <c r="P110" s="143"/>
      <c r="Q110" s="9"/>
      <c r="R110" s="9"/>
      <c r="S110" s="9"/>
      <c r="T110" s="9"/>
      <c r="U110" s="9"/>
      <c r="V110" s="10"/>
      <c r="W110" s="9"/>
      <c r="X110" s="9"/>
      <c r="Y110" s="18"/>
    </row>
    <row r="111" spans="1:25" ht="30.75" customHeight="1" x14ac:dyDescent="0.2">
      <c r="A111" s="54">
        <v>43576</v>
      </c>
      <c r="B111" s="9" t="s">
        <v>169</v>
      </c>
      <c r="C111" s="55" t="s">
        <v>861</v>
      </c>
      <c r="D111" s="9" t="s">
        <v>1013</v>
      </c>
      <c r="E111" s="9" t="s">
        <v>122</v>
      </c>
      <c r="F111" s="9" t="s">
        <v>253</v>
      </c>
      <c r="G111" s="3" t="str">
        <f t="shared" si="5"/>
        <v>SAT班课</v>
      </c>
      <c r="H111" s="110">
        <f t="shared" si="4"/>
        <v>22400</v>
      </c>
      <c r="I111" s="9"/>
      <c r="J111" s="9"/>
      <c r="K111" s="9"/>
      <c r="L111" s="9"/>
      <c r="M111" s="9"/>
      <c r="N111" s="9"/>
      <c r="O111" s="9"/>
      <c r="P111" s="9"/>
      <c r="Q111" s="9">
        <v>22400</v>
      </c>
      <c r="R111" s="9"/>
      <c r="S111" s="9"/>
      <c r="T111" s="9"/>
      <c r="U111" s="9"/>
      <c r="V111" s="10"/>
      <c r="W111" s="9" t="s">
        <v>218</v>
      </c>
      <c r="X111" s="9"/>
      <c r="Y111" s="18"/>
    </row>
    <row r="112" spans="1:25" ht="30.75" customHeight="1" x14ac:dyDescent="0.2">
      <c r="A112" s="68">
        <v>43577</v>
      </c>
      <c r="B112" s="69" t="s">
        <v>871</v>
      </c>
      <c r="C112" s="70" t="s">
        <v>872</v>
      </c>
      <c r="D112" s="69" t="s">
        <v>1007</v>
      </c>
      <c r="E112" s="69" t="s">
        <v>80</v>
      </c>
      <c r="F112" s="69" t="s">
        <v>46</v>
      </c>
      <c r="G112" s="3" t="str">
        <f t="shared" si="5"/>
        <v>托福一对一</v>
      </c>
      <c r="H112" s="110">
        <f>12000*0.9</f>
        <v>10800</v>
      </c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137">
        <v>47520</v>
      </c>
      <c r="U112" s="69"/>
      <c r="V112" s="88" t="s">
        <v>991</v>
      </c>
      <c r="W112" s="69" t="s">
        <v>83</v>
      </c>
      <c r="X112" s="69"/>
      <c r="Y112" s="89"/>
    </row>
    <row r="113" spans="1:25" ht="30.75" customHeight="1" x14ac:dyDescent="0.2">
      <c r="A113" s="68">
        <v>43577</v>
      </c>
      <c r="B113" s="69" t="s">
        <v>871</v>
      </c>
      <c r="C113" s="70" t="s">
        <v>872</v>
      </c>
      <c r="D113" s="69" t="s">
        <v>1011</v>
      </c>
      <c r="E113" s="69" t="s">
        <v>80</v>
      </c>
      <c r="F113" s="69" t="s">
        <v>46</v>
      </c>
      <c r="G113" s="3" t="str">
        <f t="shared" si="5"/>
        <v>SAT一对一</v>
      </c>
      <c r="H113" s="110">
        <f>23760+4800*0.9</f>
        <v>28080</v>
      </c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141"/>
      <c r="U113" s="69"/>
      <c r="V113" s="88"/>
      <c r="W113" s="69"/>
      <c r="X113" s="69"/>
      <c r="Y113" s="89"/>
    </row>
    <row r="114" spans="1:25" ht="30.75" customHeight="1" x14ac:dyDescent="0.2">
      <c r="A114" s="68">
        <v>43577</v>
      </c>
      <c r="B114" s="69" t="s">
        <v>871</v>
      </c>
      <c r="C114" s="70" t="s">
        <v>872</v>
      </c>
      <c r="D114" s="69" t="s">
        <v>1017</v>
      </c>
      <c r="E114" s="69" t="s">
        <v>80</v>
      </c>
      <c r="F114" s="69" t="s">
        <v>46</v>
      </c>
      <c r="G114" s="3" t="str">
        <f t="shared" si="5"/>
        <v>其他</v>
      </c>
      <c r="H114" s="110">
        <f>9600*0.9</f>
        <v>8640</v>
      </c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138"/>
      <c r="U114" s="69"/>
      <c r="V114" s="88"/>
      <c r="W114" s="69"/>
      <c r="X114" s="69"/>
      <c r="Y114" s="89"/>
    </row>
    <row r="115" spans="1:25" ht="30.75" customHeight="1" x14ac:dyDescent="0.2">
      <c r="A115" s="68">
        <v>43577</v>
      </c>
      <c r="B115" s="69" t="s">
        <v>876</v>
      </c>
      <c r="C115" s="70" t="s">
        <v>878</v>
      </c>
      <c r="D115" s="69" t="s">
        <v>68</v>
      </c>
      <c r="E115" s="69" t="s">
        <v>80</v>
      </c>
      <c r="F115" s="69" t="s">
        <v>23</v>
      </c>
      <c r="G115" s="3" t="str">
        <f t="shared" si="5"/>
        <v>暑校</v>
      </c>
      <c r="H115" s="110">
        <v>29500</v>
      </c>
      <c r="I115" s="69"/>
      <c r="J115" s="137">
        <v>47740</v>
      </c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88" t="s">
        <v>992</v>
      </c>
      <c r="W115" s="69" t="s">
        <v>83</v>
      </c>
      <c r="X115" s="69"/>
      <c r="Y115" s="89"/>
    </row>
    <row r="116" spans="1:25" ht="30.75" customHeight="1" x14ac:dyDescent="0.2">
      <c r="A116" s="68">
        <v>43577</v>
      </c>
      <c r="B116" s="69" t="s">
        <v>876</v>
      </c>
      <c r="C116" s="70" t="s">
        <v>878</v>
      </c>
      <c r="D116" s="69" t="s">
        <v>1007</v>
      </c>
      <c r="E116" s="69" t="s">
        <v>80</v>
      </c>
      <c r="F116" s="69" t="s">
        <v>23</v>
      </c>
      <c r="G116" s="3" t="str">
        <f t="shared" si="5"/>
        <v>托福一对一</v>
      </c>
      <c r="H116" s="110">
        <v>18240</v>
      </c>
      <c r="I116" s="69"/>
      <c r="J116" s="138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88"/>
      <c r="W116" s="69"/>
      <c r="X116" s="69"/>
      <c r="Y116" s="89"/>
    </row>
    <row r="117" spans="1:25" ht="30.75" customHeight="1" x14ac:dyDescent="0.2">
      <c r="A117" s="68">
        <v>43577</v>
      </c>
      <c r="B117" s="69" t="s">
        <v>880</v>
      </c>
      <c r="C117" s="70" t="s">
        <v>881</v>
      </c>
      <c r="D117" s="69" t="s">
        <v>1011</v>
      </c>
      <c r="E117" s="69" t="s">
        <v>50</v>
      </c>
      <c r="F117" s="69" t="s">
        <v>23</v>
      </c>
      <c r="G117" s="3" t="str">
        <f t="shared" si="5"/>
        <v>SAT一对一</v>
      </c>
      <c r="H117" s="110">
        <f t="shared" si="4"/>
        <v>5400</v>
      </c>
      <c r="I117" s="69"/>
      <c r="J117" s="69">
        <v>5400</v>
      </c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88" t="s">
        <v>989</v>
      </c>
      <c r="W117" s="69" t="s">
        <v>51</v>
      </c>
      <c r="X117" s="69"/>
      <c r="Y117" s="89"/>
    </row>
    <row r="118" spans="1:25" ht="30.75" customHeight="1" x14ac:dyDescent="0.2">
      <c r="A118" s="68">
        <v>43577</v>
      </c>
      <c r="B118" s="69" t="s">
        <v>885</v>
      </c>
      <c r="C118" s="70" t="s">
        <v>886</v>
      </c>
      <c r="D118" s="69" t="s">
        <v>1021</v>
      </c>
      <c r="E118" s="69" t="s">
        <v>80</v>
      </c>
      <c r="F118" s="69" t="s">
        <v>888</v>
      </c>
      <c r="G118" s="3" t="str">
        <f t="shared" si="5"/>
        <v>其他</v>
      </c>
      <c r="H118" s="110">
        <f t="shared" si="4"/>
        <v>1760</v>
      </c>
      <c r="I118" s="69"/>
      <c r="J118" s="69">
        <v>60</v>
      </c>
      <c r="K118" s="69"/>
      <c r="L118" s="69"/>
      <c r="M118" s="69"/>
      <c r="N118" s="69"/>
      <c r="O118" s="69"/>
      <c r="P118" s="69"/>
      <c r="Q118" s="69"/>
      <c r="R118" s="69"/>
      <c r="S118" s="69"/>
      <c r="T118" s="69">
        <v>1700</v>
      </c>
      <c r="U118" s="69"/>
      <c r="V118" s="88" t="s">
        <v>993</v>
      </c>
      <c r="W118" s="69" t="s">
        <v>118</v>
      </c>
      <c r="X118" s="69"/>
      <c r="Y118" s="89"/>
    </row>
    <row r="119" spans="1:25" ht="30.75" customHeight="1" x14ac:dyDescent="0.2">
      <c r="A119" s="68">
        <v>43577</v>
      </c>
      <c r="B119" s="69" t="s">
        <v>890</v>
      </c>
      <c r="C119" s="70" t="s">
        <v>891</v>
      </c>
      <c r="D119" s="69" t="s">
        <v>1011</v>
      </c>
      <c r="E119" s="69" t="s">
        <v>64</v>
      </c>
      <c r="F119" s="69" t="s">
        <v>23</v>
      </c>
      <c r="G119" s="3" t="str">
        <f t="shared" si="5"/>
        <v>SAT一对一</v>
      </c>
      <c r="H119" s="110">
        <f t="shared" si="4"/>
        <v>2400</v>
      </c>
      <c r="I119" s="69"/>
      <c r="J119" s="69"/>
      <c r="K119" s="69"/>
      <c r="L119" s="69"/>
      <c r="M119" s="69"/>
      <c r="N119" s="69"/>
      <c r="O119" s="69"/>
      <c r="P119" s="69">
        <v>2400</v>
      </c>
      <c r="Q119" s="69"/>
      <c r="R119" s="69"/>
      <c r="S119" s="69"/>
      <c r="T119" s="69"/>
      <c r="U119" s="69"/>
      <c r="V119" s="88"/>
      <c r="W119" s="69" t="s">
        <v>152</v>
      </c>
      <c r="X119" s="69"/>
      <c r="Y119" s="89"/>
    </row>
    <row r="120" spans="1:25" ht="30.75" customHeight="1" x14ac:dyDescent="0.2">
      <c r="A120" s="68">
        <v>43577</v>
      </c>
      <c r="B120" s="69" t="s">
        <v>893</v>
      </c>
      <c r="C120" s="70" t="s">
        <v>891</v>
      </c>
      <c r="D120" s="69" t="s">
        <v>1011</v>
      </c>
      <c r="E120" s="69" t="s">
        <v>64</v>
      </c>
      <c r="F120" s="69" t="s">
        <v>23</v>
      </c>
      <c r="G120" s="3" t="str">
        <f t="shared" si="5"/>
        <v>SAT一对一</v>
      </c>
      <c r="H120" s="110">
        <f t="shared" si="4"/>
        <v>2400</v>
      </c>
      <c r="I120" s="69"/>
      <c r="J120" s="69"/>
      <c r="K120" s="69"/>
      <c r="L120" s="69"/>
      <c r="M120" s="69"/>
      <c r="N120" s="69"/>
      <c r="O120" s="69"/>
      <c r="P120" s="69">
        <v>2400</v>
      </c>
      <c r="Q120" s="69"/>
      <c r="R120" s="69"/>
      <c r="S120" s="69"/>
      <c r="T120" s="69"/>
      <c r="U120" s="69"/>
      <c r="V120" s="88"/>
      <c r="W120" s="69" t="s">
        <v>152</v>
      </c>
      <c r="X120" s="69"/>
      <c r="Y120" s="89"/>
    </row>
    <row r="121" spans="1:25" ht="30.75" customHeight="1" x14ac:dyDescent="0.2">
      <c r="A121" s="68">
        <v>43577</v>
      </c>
      <c r="B121" s="69" t="s">
        <v>735</v>
      </c>
      <c r="C121" s="70" t="s">
        <v>895</v>
      </c>
      <c r="D121" s="69" t="s">
        <v>896</v>
      </c>
      <c r="E121" s="69" t="s">
        <v>64</v>
      </c>
      <c r="F121" s="69" t="s">
        <v>177</v>
      </c>
      <c r="G121" s="3" t="str">
        <f t="shared" si="5"/>
        <v>其他</v>
      </c>
      <c r="H121" s="110">
        <f t="shared" si="4"/>
        <v>5600</v>
      </c>
      <c r="I121" s="69"/>
      <c r="J121" s="69"/>
      <c r="K121" s="69"/>
      <c r="L121" s="69"/>
      <c r="M121" s="69"/>
      <c r="N121" s="69"/>
      <c r="O121" s="69"/>
      <c r="P121" s="69">
        <v>5600</v>
      </c>
      <c r="Q121" s="69"/>
      <c r="R121" s="69"/>
      <c r="S121" s="69"/>
      <c r="T121" s="69"/>
      <c r="U121" s="69"/>
      <c r="V121" s="88"/>
      <c r="W121" s="69" t="s">
        <v>66</v>
      </c>
      <c r="X121" s="69"/>
      <c r="Y121" s="89"/>
    </row>
    <row r="122" spans="1:25" ht="30.75" customHeight="1" x14ac:dyDescent="0.2">
      <c r="A122" s="68">
        <v>43578</v>
      </c>
      <c r="B122" s="69" t="s">
        <v>897</v>
      </c>
      <c r="C122" s="69" t="s">
        <v>898</v>
      </c>
      <c r="D122" s="69" t="s">
        <v>1016</v>
      </c>
      <c r="E122" s="69" t="s">
        <v>122</v>
      </c>
      <c r="F122" s="69" t="s">
        <v>173</v>
      </c>
      <c r="G122" s="3" t="str">
        <f t="shared" si="5"/>
        <v>其他</v>
      </c>
      <c r="H122" s="110">
        <f t="shared" si="4"/>
        <v>17600</v>
      </c>
      <c r="I122" s="69"/>
      <c r="J122" s="69"/>
      <c r="K122" s="69"/>
      <c r="L122" s="69"/>
      <c r="M122" s="69"/>
      <c r="N122" s="69"/>
      <c r="O122" s="69"/>
      <c r="P122" s="69"/>
      <c r="Q122" s="69">
        <v>17600</v>
      </c>
      <c r="R122" s="69"/>
      <c r="S122" s="69"/>
      <c r="T122" s="69"/>
      <c r="U122" s="69"/>
      <c r="V122" s="10"/>
      <c r="W122" s="69" t="s">
        <v>124</v>
      </c>
      <c r="X122" s="2"/>
      <c r="Y122" s="18"/>
    </row>
    <row r="123" spans="1:25" ht="30.75" customHeight="1" x14ac:dyDescent="0.2">
      <c r="A123" s="68">
        <v>43578</v>
      </c>
      <c r="B123" s="69" t="s">
        <v>902</v>
      </c>
      <c r="C123" s="70" t="s">
        <v>903</v>
      </c>
      <c r="D123" s="69" t="s">
        <v>1011</v>
      </c>
      <c r="E123" s="69" t="s">
        <v>64</v>
      </c>
      <c r="F123" s="69" t="s">
        <v>807</v>
      </c>
      <c r="G123" s="3" t="str">
        <f t="shared" si="5"/>
        <v>SAT一对一</v>
      </c>
      <c r="H123" s="110">
        <f t="shared" si="4"/>
        <v>16300</v>
      </c>
      <c r="I123" s="69"/>
      <c r="J123" s="69"/>
      <c r="K123" s="69"/>
      <c r="L123" s="69"/>
      <c r="M123" s="69"/>
      <c r="N123" s="69"/>
      <c r="O123" s="69"/>
      <c r="P123" s="69">
        <v>16300</v>
      </c>
      <c r="Q123" s="69"/>
      <c r="R123" s="69"/>
      <c r="S123" s="69"/>
      <c r="T123" s="69"/>
      <c r="U123" s="69"/>
      <c r="V123" s="10"/>
      <c r="W123" s="69" t="s">
        <v>152</v>
      </c>
      <c r="X123" s="2" t="s">
        <v>144</v>
      </c>
      <c r="Y123" s="18"/>
    </row>
    <row r="124" spans="1:25" ht="30.75" customHeight="1" x14ac:dyDescent="0.2">
      <c r="A124" s="68">
        <v>43578</v>
      </c>
      <c r="B124" s="69" t="s">
        <v>890</v>
      </c>
      <c r="C124" s="70" t="s">
        <v>908</v>
      </c>
      <c r="D124" s="69" t="s">
        <v>1011</v>
      </c>
      <c r="E124" s="69" t="s">
        <v>64</v>
      </c>
      <c r="F124" s="69" t="s">
        <v>177</v>
      </c>
      <c r="G124" s="3" t="str">
        <f t="shared" si="5"/>
        <v>SAT一对一</v>
      </c>
      <c r="H124" s="110">
        <f t="shared" si="4"/>
        <v>6000</v>
      </c>
      <c r="I124" s="69"/>
      <c r="J124" s="69"/>
      <c r="K124" s="69"/>
      <c r="L124" s="69"/>
      <c r="M124" s="69"/>
      <c r="N124" s="69"/>
      <c r="O124" s="69"/>
      <c r="P124" s="69">
        <v>6000</v>
      </c>
      <c r="Q124" s="69"/>
      <c r="R124" s="69"/>
      <c r="S124" s="69"/>
      <c r="T124" s="69"/>
      <c r="U124" s="69"/>
      <c r="V124" s="10"/>
      <c r="W124" s="69" t="s">
        <v>152</v>
      </c>
      <c r="X124" s="2"/>
      <c r="Y124" s="18"/>
    </row>
    <row r="125" spans="1:25" ht="30.75" customHeight="1" x14ac:dyDescent="0.2">
      <c r="A125" s="68">
        <v>43578</v>
      </c>
      <c r="B125" s="69" t="s">
        <v>909</v>
      </c>
      <c r="C125" s="70" t="s">
        <v>910</v>
      </c>
      <c r="D125" s="69" t="s">
        <v>1013</v>
      </c>
      <c r="E125" s="69" t="s">
        <v>64</v>
      </c>
      <c r="F125" s="69" t="s">
        <v>177</v>
      </c>
      <c r="G125" s="3" t="str">
        <f t="shared" si="5"/>
        <v>SAT班课</v>
      </c>
      <c r="H125" s="110">
        <f t="shared" si="4"/>
        <v>1600</v>
      </c>
      <c r="I125" s="69"/>
      <c r="J125" s="69"/>
      <c r="K125" s="69"/>
      <c r="L125" s="69"/>
      <c r="M125" s="69"/>
      <c r="N125" s="69"/>
      <c r="O125" s="69"/>
      <c r="P125" s="69">
        <v>1600</v>
      </c>
      <c r="Q125" s="69"/>
      <c r="R125" s="69"/>
      <c r="S125" s="69"/>
      <c r="T125" s="69"/>
      <c r="U125" s="69"/>
      <c r="V125" s="88"/>
      <c r="W125" s="69" t="s">
        <v>913</v>
      </c>
      <c r="X125" s="2"/>
      <c r="Y125" s="18"/>
    </row>
    <row r="126" spans="1:25" ht="30.75" customHeight="1" x14ac:dyDescent="0.2">
      <c r="A126" s="68">
        <v>43578</v>
      </c>
      <c r="B126" s="69" t="s">
        <v>914</v>
      </c>
      <c r="C126" s="69" t="s">
        <v>915</v>
      </c>
      <c r="D126" s="69" t="s">
        <v>197</v>
      </c>
      <c r="E126" s="69" t="s">
        <v>80</v>
      </c>
      <c r="F126" s="69" t="s">
        <v>209</v>
      </c>
      <c r="G126" s="3" t="str">
        <f t="shared" si="5"/>
        <v>留学</v>
      </c>
      <c r="H126" s="110">
        <f t="shared" si="4"/>
        <v>116000</v>
      </c>
      <c r="I126" s="69"/>
      <c r="J126" s="69"/>
      <c r="K126" s="69">
        <v>116000</v>
      </c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88" t="s">
        <v>990</v>
      </c>
      <c r="W126" s="69" t="s">
        <v>118</v>
      </c>
      <c r="X126" s="2"/>
      <c r="Y126" s="18" t="s">
        <v>928</v>
      </c>
    </row>
    <row r="127" spans="1:25" ht="30.75" customHeight="1" x14ac:dyDescent="0.2">
      <c r="A127" s="54">
        <v>43579</v>
      </c>
      <c r="B127" s="9" t="s">
        <v>929</v>
      </c>
      <c r="C127" s="9" t="s">
        <v>930</v>
      </c>
      <c r="D127" s="9" t="s">
        <v>931</v>
      </c>
      <c r="E127" s="9" t="s">
        <v>122</v>
      </c>
      <c r="F127" s="9" t="s">
        <v>253</v>
      </c>
      <c r="G127" s="3" t="str">
        <f t="shared" si="5"/>
        <v>其他</v>
      </c>
      <c r="H127" s="110">
        <f t="shared" si="4"/>
        <v>6000</v>
      </c>
      <c r="I127" s="9"/>
      <c r="J127" s="9"/>
      <c r="K127" s="9"/>
      <c r="L127" s="9"/>
      <c r="M127" s="9"/>
      <c r="N127" s="9"/>
      <c r="O127" s="9"/>
      <c r="P127" s="9"/>
      <c r="Q127" s="9">
        <v>6000</v>
      </c>
      <c r="R127" s="9"/>
      <c r="S127" s="9"/>
      <c r="T127" s="9"/>
      <c r="U127" s="9"/>
      <c r="V127" s="10"/>
      <c r="W127" s="9" t="s">
        <v>124</v>
      </c>
      <c r="X127" s="2"/>
      <c r="Y127" s="18"/>
    </row>
    <row r="128" spans="1:25" ht="30.75" customHeight="1" x14ac:dyDescent="0.2">
      <c r="A128" s="68">
        <v>43580</v>
      </c>
      <c r="B128" s="69" t="s">
        <v>947</v>
      </c>
      <c r="C128" s="70" t="s">
        <v>948</v>
      </c>
      <c r="D128" s="69" t="s">
        <v>68</v>
      </c>
      <c r="E128" s="69" t="s">
        <v>45</v>
      </c>
      <c r="F128" s="69" t="s">
        <v>209</v>
      </c>
      <c r="G128" s="3" t="str">
        <f t="shared" si="5"/>
        <v>暑校</v>
      </c>
      <c r="H128" s="110">
        <f t="shared" si="4"/>
        <v>29500</v>
      </c>
      <c r="I128" s="69"/>
      <c r="J128" s="69"/>
      <c r="K128" s="69">
        <v>29500</v>
      </c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88" t="s">
        <v>985</v>
      </c>
      <c r="W128" s="69" t="s">
        <v>559</v>
      </c>
      <c r="X128" s="2"/>
      <c r="Y128" s="18"/>
    </row>
    <row r="129" spans="1:25" ht="30.75" customHeight="1" x14ac:dyDescent="0.2">
      <c r="A129" s="68">
        <v>43580</v>
      </c>
      <c r="B129" s="69" t="s">
        <v>880</v>
      </c>
      <c r="C129" s="70" t="s">
        <v>956</v>
      </c>
      <c r="D129" s="69" t="s">
        <v>1007</v>
      </c>
      <c r="E129" s="69" t="s">
        <v>80</v>
      </c>
      <c r="F129" s="69" t="s">
        <v>23</v>
      </c>
      <c r="G129" s="3" t="str">
        <f t="shared" si="5"/>
        <v>托福一对一</v>
      </c>
      <c r="H129" s="110">
        <f t="shared" si="4"/>
        <v>22000</v>
      </c>
      <c r="I129" s="69"/>
      <c r="J129" s="69">
        <v>22000</v>
      </c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88" t="s">
        <v>994</v>
      </c>
      <c r="W129" s="69" t="s">
        <v>118</v>
      </c>
      <c r="X129" s="2"/>
      <c r="Y129" s="18"/>
    </row>
    <row r="130" spans="1:25" ht="30.75" customHeight="1" x14ac:dyDescent="0.2">
      <c r="A130" s="68">
        <v>43580</v>
      </c>
      <c r="B130" s="69" t="s">
        <v>960</v>
      </c>
      <c r="C130" s="70" t="s">
        <v>961</v>
      </c>
      <c r="D130" s="69" t="s">
        <v>68</v>
      </c>
      <c r="E130" s="69" t="s">
        <v>80</v>
      </c>
      <c r="F130" s="69" t="s">
        <v>23</v>
      </c>
      <c r="G130" s="3" t="str">
        <f t="shared" si="5"/>
        <v>暑校</v>
      </c>
      <c r="H130" s="110">
        <f t="shared" si="4"/>
        <v>29500</v>
      </c>
      <c r="I130" s="69"/>
      <c r="J130" s="69">
        <v>29500</v>
      </c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88" t="s">
        <v>995</v>
      </c>
      <c r="W130" s="69" t="s">
        <v>118</v>
      </c>
      <c r="X130" s="2"/>
      <c r="Y130" s="18"/>
    </row>
    <row r="131" spans="1:25" ht="30.75" customHeight="1" x14ac:dyDescent="0.2">
      <c r="A131" s="68">
        <v>43580</v>
      </c>
      <c r="B131" s="69" t="s">
        <v>759</v>
      </c>
      <c r="C131" s="70" t="s">
        <v>963</v>
      </c>
      <c r="D131" s="69" t="s">
        <v>1007</v>
      </c>
      <c r="E131" s="69" t="s">
        <v>50</v>
      </c>
      <c r="F131" s="69" t="s">
        <v>23</v>
      </c>
      <c r="G131" s="3" t="str">
        <f t="shared" ref="G131:G145" si="6">IF(D131="优学卡","优学卡",IF(D131="暑校","暑校",IF(D131="托福一对一","托福一对一",IF(D131="托福班课","托福班课",IF(D131="SAT一对一","SAT一对一",IF(D131="SAT班课","SAT班课",IF(D131="留学","留学",IF(D131="life coach","life coach","其他"))))))))</f>
        <v>托福一对一</v>
      </c>
      <c r="H131" s="110">
        <f t="shared" si="4"/>
        <v>2160</v>
      </c>
      <c r="I131" s="69"/>
      <c r="J131" s="69">
        <v>2160</v>
      </c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88" t="s">
        <v>986</v>
      </c>
      <c r="W131" s="69" t="s">
        <v>51</v>
      </c>
      <c r="X131" s="2"/>
      <c r="Y131" s="18"/>
    </row>
    <row r="132" spans="1:25" ht="30.75" customHeight="1" x14ac:dyDescent="0.2">
      <c r="A132" s="68">
        <v>43580</v>
      </c>
      <c r="B132" s="69" t="s">
        <v>966</v>
      </c>
      <c r="C132" s="69" t="s">
        <v>289</v>
      </c>
      <c r="D132" s="69" t="s">
        <v>292</v>
      </c>
      <c r="E132" s="69" t="s">
        <v>122</v>
      </c>
      <c r="F132" s="69" t="s">
        <v>253</v>
      </c>
      <c r="G132" s="3" t="str">
        <f t="shared" si="6"/>
        <v>其他</v>
      </c>
      <c r="H132" s="110">
        <f t="shared" si="4"/>
        <v>17800</v>
      </c>
      <c r="I132" s="69"/>
      <c r="J132" s="69"/>
      <c r="K132" s="69"/>
      <c r="L132" s="69"/>
      <c r="M132" s="69"/>
      <c r="N132" s="69"/>
      <c r="O132" s="69"/>
      <c r="P132" s="69"/>
      <c r="Q132" s="69">
        <v>17800</v>
      </c>
      <c r="R132" s="69"/>
      <c r="S132" s="69"/>
      <c r="T132" s="69"/>
      <c r="U132" s="69"/>
      <c r="V132" s="88"/>
      <c r="W132" s="69" t="s">
        <v>218</v>
      </c>
      <c r="X132" s="2"/>
      <c r="Y132" s="18"/>
    </row>
    <row r="133" spans="1:25" ht="30.75" customHeight="1" x14ac:dyDescent="0.2">
      <c r="A133" s="68">
        <v>43581</v>
      </c>
      <c r="B133" s="69" t="s">
        <v>976</v>
      </c>
      <c r="C133" s="70" t="s">
        <v>977</v>
      </c>
      <c r="D133" s="69" t="s">
        <v>1007</v>
      </c>
      <c r="E133" s="69" t="s">
        <v>122</v>
      </c>
      <c r="F133" s="69" t="s">
        <v>157</v>
      </c>
      <c r="G133" s="3" t="str">
        <f t="shared" si="6"/>
        <v>托福一对一</v>
      </c>
      <c r="H133" s="110">
        <f t="shared" si="4"/>
        <v>900</v>
      </c>
      <c r="I133" s="69"/>
      <c r="J133" s="69"/>
      <c r="K133" s="69"/>
      <c r="L133" s="69"/>
      <c r="M133" s="69"/>
      <c r="N133" s="69"/>
      <c r="O133" s="69"/>
      <c r="P133" s="69"/>
      <c r="Q133" s="69">
        <v>900</v>
      </c>
      <c r="R133" s="69"/>
      <c r="S133" s="69"/>
      <c r="T133" s="69"/>
      <c r="U133" s="69"/>
      <c r="V133" s="88"/>
      <c r="W133" s="69" t="s">
        <v>158</v>
      </c>
      <c r="X133" s="2"/>
      <c r="Y133" s="18"/>
    </row>
    <row r="134" spans="1:25" ht="30.75" customHeight="1" x14ac:dyDescent="0.2">
      <c r="A134" s="68">
        <v>43581</v>
      </c>
      <c r="B134" s="69" t="s">
        <v>996</v>
      </c>
      <c r="C134" s="70" t="s">
        <v>997</v>
      </c>
      <c r="D134" s="69" t="s">
        <v>1007</v>
      </c>
      <c r="E134" s="69" t="s">
        <v>122</v>
      </c>
      <c r="F134" s="69" t="s">
        <v>157</v>
      </c>
      <c r="G134" s="3" t="str">
        <f t="shared" si="6"/>
        <v>托福一对一</v>
      </c>
      <c r="H134" s="110">
        <f t="shared" si="4"/>
        <v>5000</v>
      </c>
      <c r="I134" s="69"/>
      <c r="J134" s="69"/>
      <c r="K134" s="69"/>
      <c r="L134" s="69"/>
      <c r="M134" s="69"/>
      <c r="N134" s="69"/>
      <c r="O134" s="69"/>
      <c r="P134" s="69"/>
      <c r="Q134" s="69">
        <v>5000</v>
      </c>
      <c r="R134" s="69"/>
      <c r="S134" s="69"/>
      <c r="T134" s="69"/>
      <c r="U134" s="69"/>
      <c r="V134" s="88"/>
      <c r="W134" s="69" t="s">
        <v>158</v>
      </c>
      <c r="X134" s="2"/>
      <c r="Y134" s="18"/>
    </row>
    <row r="135" spans="1:25" ht="30.75" customHeight="1" x14ac:dyDescent="0.2">
      <c r="A135" s="68">
        <v>43582</v>
      </c>
      <c r="B135" s="69" t="s">
        <v>1027</v>
      </c>
      <c r="C135" s="70" t="s">
        <v>1060</v>
      </c>
      <c r="D135" s="69" t="s">
        <v>1006</v>
      </c>
      <c r="E135" s="69" t="s">
        <v>181</v>
      </c>
      <c r="F135" s="69" t="s">
        <v>182</v>
      </c>
      <c r="G135" s="71" t="str">
        <f t="shared" si="6"/>
        <v>托福一对一</v>
      </c>
      <c r="H135" s="121">
        <v>46080</v>
      </c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88"/>
      <c r="W135" s="69"/>
      <c r="X135" s="2"/>
      <c r="Y135" s="18"/>
    </row>
    <row r="136" spans="1:25" ht="30.75" customHeight="1" x14ac:dyDescent="0.2">
      <c r="A136" s="68">
        <v>43582</v>
      </c>
      <c r="B136" s="69" t="s">
        <v>1034</v>
      </c>
      <c r="C136" s="70" t="s">
        <v>1061</v>
      </c>
      <c r="D136" s="69" t="s">
        <v>1006</v>
      </c>
      <c r="E136" s="69" t="s">
        <v>199</v>
      </c>
      <c r="F136" s="69" t="s">
        <v>700</v>
      </c>
      <c r="G136" s="71" t="str">
        <f t="shared" si="6"/>
        <v>托福一对一</v>
      </c>
      <c r="H136" s="121">
        <v>9600</v>
      </c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88"/>
      <c r="W136" s="69"/>
      <c r="X136" s="2"/>
      <c r="Y136" s="18"/>
    </row>
    <row r="137" spans="1:25" ht="30.75" customHeight="1" x14ac:dyDescent="0.2">
      <c r="A137" s="68">
        <v>43582</v>
      </c>
      <c r="B137" s="69" t="s">
        <v>1039</v>
      </c>
      <c r="C137" s="70" t="s">
        <v>1062</v>
      </c>
      <c r="D137" s="69" t="s">
        <v>1042</v>
      </c>
      <c r="E137" s="69" t="s">
        <v>502</v>
      </c>
      <c r="F137" s="69" t="s">
        <v>1045</v>
      </c>
      <c r="G137" s="71" t="str">
        <f t="shared" si="6"/>
        <v>其他</v>
      </c>
      <c r="H137" s="121">
        <v>5770</v>
      </c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88"/>
      <c r="W137" s="69"/>
      <c r="X137" s="2"/>
      <c r="Y137" s="18"/>
    </row>
    <row r="138" spans="1:25" ht="30.75" customHeight="1" x14ac:dyDescent="0.2">
      <c r="A138" s="68">
        <v>43582</v>
      </c>
      <c r="B138" s="69" t="s">
        <v>1048</v>
      </c>
      <c r="C138" s="69" t="s">
        <v>1050</v>
      </c>
      <c r="D138" s="69" t="s">
        <v>1052</v>
      </c>
      <c r="E138" s="69" t="s">
        <v>1054</v>
      </c>
      <c r="F138" s="69" t="s">
        <v>1055</v>
      </c>
      <c r="G138" s="3" t="str">
        <f t="shared" si="6"/>
        <v>其他</v>
      </c>
      <c r="H138" s="110">
        <v>34100</v>
      </c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10"/>
      <c r="W138" s="69"/>
      <c r="X138" s="2"/>
      <c r="Y138" s="18"/>
    </row>
    <row r="139" spans="1:25" ht="30.75" customHeight="1" x14ac:dyDescent="0.2">
      <c r="A139" s="68">
        <v>43582</v>
      </c>
      <c r="B139" s="69" t="s">
        <v>1063</v>
      </c>
      <c r="C139" s="70" t="s">
        <v>1065</v>
      </c>
      <c r="D139" s="69" t="s">
        <v>186</v>
      </c>
      <c r="E139" s="69" t="s">
        <v>1068</v>
      </c>
      <c r="F139" s="69" t="s">
        <v>1070</v>
      </c>
      <c r="G139" s="3" t="str">
        <f t="shared" si="6"/>
        <v>暑校</v>
      </c>
      <c r="H139" s="110">
        <v>26500</v>
      </c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10"/>
      <c r="W139" s="69"/>
      <c r="X139" s="2"/>
      <c r="Y139" s="18"/>
    </row>
    <row r="140" spans="1:25" ht="30.75" customHeight="1" x14ac:dyDescent="0.2">
      <c r="A140" s="68">
        <v>43582</v>
      </c>
      <c r="B140" s="69" t="s">
        <v>1072</v>
      </c>
      <c r="C140" s="70" t="s">
        <v>1078</v>
      </c>
      <c r="D140" s="69" t="s">
        <v>186</v>
      </c>
      <c r="E140" s="69" t="s">
        <v>199</v>
      </c>
      <c r="F140" s="69" t="s">
        <v>1055</v>
      </c>
      <c r="G140" s="3" t="str">
        <f t="shared" si="6"/>
        <v>暑校</v>
      </c>
      <c r="H140" s="110">
        <v>52000</v>
      </c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10"/>
      <c r="W140" s="69"/>
      <c r="X140" s="2"/>
      <c r="Y140" s="18"/>
    </row>
    <row r="141" spans="1:25" ht="30.75" customHeight="1" x14ac:dyDescent="0.2">
      <c r="A141" s="126">
        <v>43583</v>
      </c>
      <c r="B141" s="127" t="s">
        <v>1101</v>
      </c>
      <c r="C141" s="128" t="s">
        <v>1129</v>
      </c>
      <c r="D141" s="127" t="s">
        <v>1105</v>
      </c>
      <c r="E141" s="127" t="s">
        <v>1107</v>
      </c>
      <c r="F141" s="127" t="s">
        <v>700</v>
      </c>
      <c r="G141" s="3" t="str">
        <f t="shared" si="6"/>
        <v>其他</v>
      </c>
      <c r="H141" s="110">
        <v>25000</v>
      </c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10"/>
      <c r="W141" s="69"/>
      <c r="X141" s="2"/>
      <c r="Y141" s="18"/>
    </row>
    <row r="142" spans="1:25" ht="30.75" customHeight="1" x14ac:dyDescent="0.2">
      <c r="A142" s="126">
        <v>43583</v>
      </c>
      <c r="B142" s="127" t="s">
        <v>1119</v>
      </c>
      <c r="C142" s="128" t="s">
        <v>1123</v>
      </c>
      <c r="D142" s="127" t="s">
        <v>1003</v>
      </c>
      <c r="E142" s="127" t="s">
        <v>1107</v>
      </c>
      <c r="F142" s="127" t="s">
        <v>1121</v>
      </c>
      <c r="G142" s="3" t="str">
        <f t="shared" si="6"/>
        <v>留学</v>
      </c>
      <c r="H142" s="110">
        <v>100000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10"/>
      <c r="W142" s="69"/>
      <c r="X142" s="2"/>
      <c r="Y142" s="18"/>
    </row>
    <row r="143" spans="1:25" ht="30.75" customHeight="1" x14ac:dyDescent="0.2">
      <c r="A143" s="126">
        <v>43583</v>
      </c>
      <c r="B143" s="127" t="s">
        <v>1110</v>
      </c>
      <c r="C143" s="128" t="s">
        <v>1130</v>
      </c>
      <c r="D143" s="127" t="s">
        <v>207</v>
      </c>
      <c r="E143" s="127" t="s">
        <v>199</v>
      </c>
      <c r="F143" s="127" t="s">
        <v>1115</v>
      </c>
      <c r="G143" s="3" t="str">
        <f t="shared" si="6"/>
        <v>其他</v>
      </c>
      <c r="H143" s="110">
        <v>75504</v>
      </c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10"/>
      <c r="W143" s="69"/>
      <c r="X143" s="2"/>
      <c r="Y143" s="18"/>
    </row>
    <row r="144" spans="1:25" ht="30.75" customHeight="1" x14ac:dyDescent="0.2">
      <c r="A144" s="68">
        <v>43583</v>
      </c>
      <c r="B144" s="69" t="s">
        <v>1131</v>
      </c>
      <c r="C144" s="70" t="s">
        <v>1136</v>
      </c>
      <c r="D144" s="69" t="s">
        <v>203</v>
      </c>
      <c r="E144" s="69" t="s">
        <v>199</v>
      </c>
      <c r="F144" s="69" t="s">
        <v>700</v>
      </c>
      <c r="G144" s="3" t="str">
        <f t="shared" si="6"/>
        <v>其他</v>
      </c>
      <c r="H144" s="110">
        <v>24640</v>
      </c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10"/>
      <c r="W144" s="69"/>
      <c r="X144" s="2"/>
      <c r="Y144" s="18"/>
    </row>
    <row r="145" spans="1:25" ht="30.75" customHeight="1" x14ac:dyDescent="0.2">
      <c r="A145" s="68">
        <v>43583</v>
      </c>
      <c r="B145" s="69" t="s">
        <v>1131</v>
      </c>
      <c r="C145" s="70" t="s">
        <v>1137</v>
      </c>
      <c r="D145" s="69" t="s">
        <v>186</v>
      </c>
      <c r="E145" s="69" t="s">
        <v>199</v>
      </c>
      <c r="F145" s="69" t="s">
        <v>700</v>
      </c>
      <c r="G145" s="3" t="str">
        <f t="shared" si="6"/>
        <v>暑校</v>
      </c>
      <c r="H145" s="110">
        <v>29500</v>
      </c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10"/>
      <c r="W145" s="69"/>
      <c r="X145" s="2"/>
      <c r="Y145" s="18"/>
    </row>
    <row r="146" spans="1:25" ht="30.75" customHeight="1" x14ac:dyDescent="0.2">
      <c r="A146" s="68"/>
      <c r="B146" s="69"/>
      <c r="C146" s="70"/>
      <c r="D146" s="69"/>
      <c r="E146" s="69"/>
      <c r="F146" s="69"/>
      <c r="G146" s="69"/>
      <c r="H146" s="110">
        <f t="shared" si="4"/>
        <v>0</v>
      </c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10"/>
      <c r="W146" s="69"/>
      <c r="X146" s="2"/>
      <c r="Y146" s="18"/>
    </row>
    <row r="147" spans="1:25" ht="30.75" customHeight="1" x14ac:dyDescent="0.2">
      <c r="A147" s="68"/>
      <c r="B147" s="69"/>
      <c r="C147" s="70"/>
      <c r="D147" s="69"/>
      <c r="E147" s="69"/>
      <c r="F147" s="69"/>
      <c r="G147" s="69"/>
      <c r="H147" s="110">
        <f t="shared" si="4"/>
        <v>0</v>
      </c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10"/>
      <c r="W147" s="69"/>
      <c r="X147" s="2"/>
      <c r="Y147" s="18"/>
    </row>
    <row r="148" spans="1:25" ht="30.75" customHeight="1" x14ac:dyDescent="0.2">
      <c r="A148" s="68"/>
      <c r="B148" s="69"/>
      <c r="C148" s="70"/>
      <c r="D148" s="69"/>
      <c r="E148" s="69"/>
      <c r="F148" s="69"/>
      <c r="G148" s="69"/>
      <c r="H148" s="110">
        <f t="shared" ref="H148:H153" si="7">SUM(I148:T148)</f>
        <v>0</v>
      </c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10"/>
      <c r="W148" s="69"/>
      <c r="X148" s="2"/>
      <c r="Y148" s="18"/>
    </row>
    <row r="149" spans="1:25" ht="30.75" customHeight="1" x14ac:dyDescent="0.2">
      <c r="A149" s="68"/>
      <c r="B149" s="69"/>
      <c r="C149" s="70"/>
      <c r="D149" s="69"/>
      <c r="E149" s="69"/>
      <c r="F149" s="69"/>
      <c r="G149" s="69"/>
      <c r="H149" s="110">
        <f t="shared" si="7"/>
        <v>0</v>
      </c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10"/>
      <c r="W149" s="69"/>
      <c r="X149" s="2"/>
      <c r="Y149" s="18"/>
    </row>
    <row r="150" spans="1:25" ht="30.75" customHeight="1" x14ac:dyDescent="0.2">
      <c r="A150" s="1"/>
      <c r="B150" s="2"/>
      <c r="C150" s="19"/>
      <c r="D150" s="2"/>
      <c r="E150" s="2"/>
      <c r="F150" s="2"/>
      <c r="G150" s="2"/>
      <c r="H150" s="110">
        <f t="shared" si="7"/>
        <v>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10"/>
      <c r="W150" s="2"/>
      <c r="X150" s="2"/>
      <c r="Y150" s="18"/>
    </row>
    <row r="151" spans="1:25" ht="30" customHeight="1" x14ac:dyDescent="0.2">
      <c r="A151" s="1"/>
      <c r="B151" s="2"/>
      <c r="C151" s="19"/>
      <c r="D151" s="2"/>
      <c r="E151" s="2"/>
      <c r="F151" s="2"/>
      <c r="G151" s="2"/>
      <c r="H151" s="110">
        <f t="shared" si="7"/>
        <v>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10"/>
      <c r="W151" s="2"/>
      <c r="X151" s="2"/>
      <c r="Y151" s="18"/>
    </row>
    <row r="152" spans="1:25" ht="30" customHeight="1" x14ac:dyDescent="0.2">
      <c r="A152" s="1"/>
      <c r="B152" s="2"/>
      <c r="C152" s="19"/>
      <c r="D152" s="2"/>
      <c r="E152" s="2"/>
      <c r="F152" s="2"/>
      <c r="G152" s="2"/>
      <c r="H152" s="110">
        <f t="shared" si="7"/>
        <v>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10"/>
      <c r="W152" s="2"/>
      <c r="X152" s="2"/>
      <c r="Y152" s="18"/>
    </row>
    <row r="153" spans="1:25" ht="30" customHeight="1" x14ac:dyDescent="0.2">
      <c r="A153" s="1"/>
      <c r="B153" s="2"/>
      <c r="C153" s="19"/>
      <c r="D153" s="2"/>
      <c r="E153" s="2"/>
      <c r="F153" s="2"/>
      <c r="G153" s="2"/>
      <c r="H153" s="110">
        <f t="shared" si="7"/>
        <v>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10"/>
      <c r="W153" s="2"/>
      <c r="X153" s="2"/>
      <c r="Y153" s="18"/>
    </row>
    <row r="154" spans="1:25" ht="30" customHeight="1" x14ac:dyDescent="0.25">
      <c r="A154" s="22"/>
      <c r="B154" s="23"/>
      <c r="C154" s="24"/>
      <c r="D154" s="24"/>
      <c r="E154" s="25"/>
      <c r="F154" s="26"/>
      <c r="G154" s="25"/>
      <c r="H154" s="111">
        <f t="shared" ref="H154:T154" si="8">SUM(H3:H153)</f>
        <v>3550384</v>
      </c>
      <c r="I154" s="27">
        <f t="shared" si="8"/>
        <v>0</v>
      </c>
      <c r="J154" s="27">
        <f t="shared" si="8"/>
        <v>370660</v>
      </c>
      <c r="K154" s="27">
        <f t="shared" si="8"/>
        <v>233780</v>
      </c>
      <c r="L154" s="27">
        <f t="shared" si="8"/>
        <v>56000</v>
      </c>
      <c r="M154" s="27">
        <f t="shared" si="8"/>
        <v>0</v>
      </c>
      <c r="N154" s="27">
        <f t="shared" si="8"/>
        <v>0</v>
      </c>
      <c r="O154" s="27">
        <f t="shared" si="8"/>
        <v>0</v>
      </c>
      <c r="P154" s="27">
        <f t="shared" si="8"/>
        <v>419240</v>
      </c>
      <c r="Q154" s="27">
        <f t="shared" si="8"/>
        <v>485240</v>
      </c>
      <c r="R154" s="27">
        <f t="shared" si="8"/>
        <v>417300</v>
      </c>
      <c r="S154" s="27">
        <f t="shared" si="8"/>
        <v>0</v>
      </c>
      <c r="T154" s="27">
        <f t="shared" si="8"/>
        <v>1139470</v>
      </c>
      <c r="U154" s="25"/>
      <c r="V154" s="85"/>
      <c r="W154" s="25"/>
      <c r="X154" s="25"/>
      <c r="Y154" s="24"/>
    </row>
    <row r="155" spans="1:25" ht="30" customHeight="1" x14ac:dyDescent="0.25">
      <c r="A155" s="28"/>
      <c r="B155" s="29"/>
      <c r="C155" s="30"/>
      <c r="D155" s="30"/>
      <c r="E155" s="31"/>
      <c r="F155" s="112" t="s">
        <v>1001</v>
      </c>
      <c r="G155" s="31"/>
      <c r="H155" s="113">
        <f>H154-I155</f>
        <v>428694</v>
      </c>
      <c r="I155" s="131">
        <f>I154+J154+K154+L154+M154+N154+O154+P154+Q154+R154+S154+T154</f>
        <v>3121690</v>
      </c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3"/>
      <c r="U155" s="31"/>
      <c r="V155" s="86"/>
      <c r="W155" s="31"/>
      <c r="X155" s="31"/>
      <c r="Y155" s="33"/>
    </row>
  </sheetData>
  <autoFilter ref="A2:H155" xr:uid="{F6C14A8E-4059-40C8-83BB-05F15E8A9D77}"/>
  <mergeCells count="11">
    <mergeCell ref="A1:Y1"/>
    <mergeCell ref="J115:J116"/>
    <mergeCell ref="I155:T155"/>
    <mergeCell ref="T29:T35"/>
    <mergeCell ref="T54:T55"/>
    <mergeCell ref="T60:T62"/>
    <mergeCell ref="T77:T78"/>
    <mergeCell ref="T79:T80"/>
    <mergeCell ref="P107:P108"/>
    <mergeCell ref="P109:P110"/>
    <mergeCell ref="T112:T114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355CC-4F9C-41F2-920D-97A64ABDBF19}">
  <dimension ref="A1:AE36"/>
  <sheetViews>
    <sheetView workbookViewId="0">
      <selection activeCell="AO25" sqref="AO25"/>
    </sheetView>
  </sheetViews>
  <sheetFormatPr defaultRowHeight="14.25" x14ac:dyDescent="0.2"/>
  <cols>
    <col min="1" max="1" width="29.125" bestFit="1" customWidth="1"/>
    <col min="2" max="10" width="9.5" hidden="1" customWidth="1"/>
    <col min="11" max="28" width="10.5" hidden="1" customWidth="1"/>
    <col min="29" max="29" width="6.5" hidden="1" customWidth="1"/>
    <col min="30" max="30" width="10.5" bestFit="1" customWidth="1"/>
    <col min="31" max="31" width="8.5" bestFit="1" customWidth="1"/>
  </cols>
  <sheetData>
    <row r="1" spans="1:31" x14ac:dyDescent="0.2">
      <c r="A1" s="116" t="s">
        <v>1059</v>
      </c>
      <c r="B1" s="116" t="s">
        <v>1025</v>
      </c>
    </row>
    <row r="2" spans="1:31" x14ac:dyDescent="0.2">
      <c r="A2" s="116" t="s">
        <v>1022</v>
      </c>
      <c r="B2" s="118">
        <v>43556</v>
      </c>
      <c r="C2" s="118">
        <v>43557</v>
      </c>
      <c r="D2" s="118">
        <v>43558</v>
      </c>
      <c r="E2" s="118">
        <v>43559</v>
      </c>
      <c r="F2" s="118">
        <v>43560</v>
      </c>
      <c r="G2" s="118">
        <v>43561</v>
      </c>
      <c r="H2" s="118">
        <v>43562</v>
      </c>
      <c r="I2" s="118">
        <v>43563</v>
      </c>
      <c r="J2" s="118">
        <v>43564</v>
      </c>
      <c r="K2" s="118">
        <v>43565</v>
      </c>
      <c r="L2" s="118">
        <v>43566</v>
      </c>
      <c r="M2" s="118">
        <v>43567</v>
      </c>
      <c r="N2" s="118">
        <v>43568</v>
      </c>
      <c r="O2" s="118">
        <v>43569</v>
      </c>
      <c r="P2" s="118">
        <v>43570</v>
      </c>
      <c r="Q2" s="118">
        <v>43571</v>
      </c>
      <c r="R2" s="118">
        <v>43572</v>
      </c>
      <c r="S2" s="118">
        <v>43573</v>
      </c>
      <c r="T2" s="118">
        <v>43574</v>
      </c>
      <c r="U2" s="118">
        <v>43575</v>
      </c>
      <c r="V2" s="118">
        <v>43576</v>
      </c>
      <c r="W2" s="118">
        <v>43577</v>
      </c>
      <c r="X2" s="118">
        <v>43578</v>
      </c>
      <c r="Y2" s="118">
        <v>43579</v>
      </c>
      <c r="Z2" s="118">
        <v>43580</v>
      </c>
      <c r="AA2" s="118">
        <v>43581</v>
      </c>
      <c r="AB2" s="118">
        <v>43582</v>
      </c>
      <c r="AC2" t="s">
        <v>1023</v>
      </c>
      <c r="AD2" s="118">
        <v>43583</v>
      </c>
      <c r="AE2" t="s">
        <v>1024</v>
      </c>
    </row>
    <row r="3" spans="1:31" x14ac:dyDescent="0.2">
      <c r="A3" s="117" t="s">
        <v>1003</v>
      </c>
      <c r="B3" s="115"/>
      <c r="C3" s="115"/>
      <c r="D3" s="115"/>
      <c r="E3" s="115"/>
      <c r="F3" s="115"/>
      <c r="G3" s="115">
        <v>152600</v>
      </c>
      <c r="H3" s="115">
        <v>50000</v>
      </c>
      <c r="I3" s="115"/>
      <c r="J3" s="115"/>
      <c r="K3" s="115">
        <v>253360</v>
      </c>
      <c r="L3" s="115"/>
      <c r="M3" s="115">
        <v>90000</v>
      </c>
      <c r="N3" s="115"/>
      <c r="O3" s="115">
        <v>60000</v>
      </c>
      <c r="P3" s="115"/>
      <c r="Q3" s="115">
        <v>68000</v>
      </c>
      <c r="R3" s="115"/>
      <c r="S3" s="115"/>
      <c r="T3" s="115"/>
      <c r="U3" s="115"/>
      <c r="V3" s="115"/>
      <c r="W3" s="115"/>
      <c r="X3" s="115">
        <v>116000</v>
      </c>
      <c r="Y3" s="115"/>
      <c r="Z3" s="115"/>
      <c r="AA3" s="115"/>
      <c r="AB3" s="115"/>
      <c r="AC3" s="115"/>
      <c r="AD3" s="115">
        <v>100000</v>
      </c>
      <c r="AE3" s="115">
        <v>889960</v>
      </c>
    </row>
    <row r="4" spans="1:31" x14ac:dyDescent="0.2">
      <c r="A4" s="117" t="s">
        <v>186</v>
      </c>
      <c r="B4" s="115"/>
      <c r="C4" s="115">
        <v>161000</v>
      </c>
      <c r="D4" s="115">
        <v>21500</v>
      </c>
      <c r="E4" s="115"/>
      <c r="F4" s="115">
        <v>85500</v>
      </c>
      <c r="G4" s="115">
        <v>55150</v>
      </c>
      <c r="H4" s="115">
        <v>29500</v>
      </c>
      <c r="I4" s="115"/>
      <c r="J4" s="115"/>
      <c r="K4" s="115"/>
      <c r="L4" s="115">
        <v>52000</v>
      </c>
      <c r="M4" s="115">
        <v>60200</v>
      </c>
      <c r="N4" s="115"/>
      <c r="O4" s="115"/>
      <c r="P4" s="115">
        <v>34500</v>
      </c>
      <c r="Q4" s="115">
        <v>57000</v>
      </c>
      <c r="R4" s="115"/>
      <c r="S4" s="115"/>
      <c r="T4" s="115">
        <v>29500</v>
      </c>
      <c r="U4" s="115"/>
      <c r="V4" s="115">
        <v>34500</v>
      </c>
      <c r="W4" s="115">
        <v>29500</v>
      </c>
      <c r="X4" s="115"/>
      <c r="Y4" s="115"/>
      <c r="Z4" s="115">
        <v>59000</v>
      </c>
      <c r="AA4" s="115"/>
      <c r="AB4" s="115">
        <v>78500</v>
      </c>
      <c r="AC4" s="115"/>
      <c r="AD4" s="115">
        <v>29500</v>
      </c>
      <c r="AE4" s="115">
        <v>816850</v>
      </c>
    </row>
    <row r="5" spans="1:31" x14ac:dyDescent="0.2">
      <c r="A5" s="117" t="s">
        <v>1006</v>
      </c>
      <c r="B5" s="115">
        <v>6000</v>
      </c>
      <c r="C5" s="115">
        <v>102080</v>
      </c>
      <c r="D5" s="115"/>
      <c r="E5" s="115"/>
      <c r="F5" s="115"/>
      <c r="G5" s="115">
        <v>8400</v>
      </c>
      <c r="H5" s="115">
        <v>8448</v>
      </c>
      <c r="I5" s="115"/>
      <c r="J5" s="115">
        <v>12160</v>
      </c>
      <c r="K5" s="115"/>
      <c r="L5" s="115"/>
      <c r="M5" s="115">
        <v>18000</v>
      </c>
      <c r="N5" s="115"/>
      <c r="O5" s="115"/>
      <c r="P5" s="115">
        <v>31680</v>
      </c>
      <c r="Q5" s="115"/>
      <c r="R5" s="115"/>
      <c r="S5" s="115">
        <v>8640</v>
      </c>
      <c r="T5" s="115"/>
      <c r="U5" s="115"/>
      <c r="V5" s="115"/>
      <c r="W5" s="115">
        <v>29040</v>
      </c>
      <c r="X5" s="115"/>
      <c r="Y5" s="115"/>
      <c r="Z5" s="115">
        <v>24160</v>
      </c>
      <c r="AA5" s="115">
        <v>5900</v>
      </c>
      <c r="AB5" s="115">
        <v>55680</v>
      </c>
      <c r="AC5" s="115"/>
      <c r="AD5" s="115"/>
      <c r="AE5" s="115">
        <v>310188</v>
      </c>
    </row>
    <row r="6" spans="1:31" x14ac:dyDescent="0.2">
      <c r="A6" s="117" t="s">
        <v>1010</v>
      </c>
      <c r="B6" s="115"/>
      <c r="C6" s="115"/>
      <c r="D6" s="115"/>
      <c r="E6" s="115"/>
      <c r="F6" s="115">
        <v>33200</v>
      </c>
      <c r="G6" s="115">
        <v>16800</v>
      </c>
      <c r="H6" s="115">
        <v>10000</v>
      </c>
      <c r="I6" s="115"/>
      <c r="J6" s="115"/>
      <c r="K6" s="115">
        <v>9600</v>
      </c>
      <c r="L6" s="115">
        <v>58800</v>
      </c>
      <c r="M6" s="115"/>
      <c r="N6" s="115"/>
      <c r="O6" s="115"/>
      <c r="P6" s="115">
        <v>50688</v>
      </c>
      <c r="Q6" s="115">
        <v>12060</v>
      </c>
      <c r="R6" s="115">
        <v>8400</v>
      </c>
      <c r="S6" s="115"/>
      <c r="T6" s="115"/>
      <c r="U6" s="115"/>
      <c r="V6" s="115">
        <v>8880</v>
      </c>
      <c r="W6" s="115">
        <v>38280</v>
      </c>
      <c r="X6" s="115">
        <v>22300</v>
      </c>
      <c r="Y6" s="115"/>
      <c r="Z6" s="115"/>
      <c r="AA6" s="115"/>
      <c r="AB6" s="115"/>
      <c r="AC6" s="115"/>
      <c r="AD6" s="115"/>
      <c r="AE6" s="115">
        <v>269008</v>
      </c>
    </row>
    <row r="7" spans="1:31" x14ac:dyDescent="0.2">
      <c r="A7" s="117" t="s">
        <v>1012</v>
      </c>
      <c r="B7" s="115"/>
      <c r="C7" s="115"/>
      <c r="D7" s="115"/>
      <c r="E7" s="115"/>
      <c r="F7" s="115"/>
      <c r="G7" s="115">
        <v>46060</v>
      </c>
      <c r="H7" s="115">
        <v>31200</v>
      </c>
      <c r="I7" s="115">
        <v>25200</v>
      </c>
      <c r="J7" s="115">
        <v>26600</v>
      </c>
      <c r="K7" s="115"/>
      <c r="L7" s="115"/>
      <c r="M7" s="115">
        <v>61960</v>
      </c>
      <c r="N7" s="115"/>
      <c r="O7" s="115"/>
      <c r="P7" s="115"/>
      <c r="Q7" s="115"/>
      <c r="R7" s="115"/>
      <c r="S7" s="115"/>
      <c r="T7" s="115"/>
      <c r="U7" s="115">
        <v>24000</v>
      </c>
      <c r="V7" s="115">
        <v>50520</v>
      </c>
      <c r="W7" s="115"/>
      <c r="X7" s="115">
        <v>1600</v>
      </c>
      <c r="Y7" s="115"/>
      <c r="Z7" s="115"/>
      <c r="AA7" s="115"/>
      <c r="AB7" s="115"/>
      <c r="AC7" s="115"/>
      <c r="AD7" s="115"/>
      <c r="AE7" s="115">
        <v>267140</v>
      </c>
    </row>
    <row r="8" spans="1:31" x14ac:dyDescent="0.2">
      <c r="A8" s="117" t="s">
        <v>1009</v>
      </c>
      <c r="B8" s="115">
        <v>20000</v>
      </c>
      <c r="C8" s="115">
        <v>50000</v>
      </c>
      <c r="D8" s="115">
        <v>45200</v>
      </c>
      <c r="E8" s="115">
        <v>50000</v>
      </c>
      <c r="F8" s="115"/>
      <c r="G8" s="115"/>
      <c r="H8" s="115"/>
      <c r="I8" s="115"/>
      <c r="J8" s="115"/>
      <c r="K8" s="115"/>
      <c r="L8" s="115"/>
      <c r="M8" s="115"/>
      <c r="N8" s="115"/>
      <c r="O8" s="115">
        <v>15000</v>
      </c>
      <c r="P8" s="115"/>
      <c r="Q8" s="115"/>
      <c r="R8" s="115"/>
      <c r="S8" s="115">
        <v>50000</v>
      </c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>
        <v>230200</v>
      </c>
    </row>
    <row r="9" spans="1:31" x14ac:dyDescent="0.2">
      <c r="A9" s="117" t="s">
        <v>1099</v>
      </c>
      <c r="B9" s="115"/>
      <c r="C9" s="115"/>
      <c r="D9" s="115"/>
      <c r="E9" s="115"/>
      <c r="F9" s="115"/>
      <c r="G9" s="115"/>
      <c r="H9" s="115"/>
      <c r="I9" s="115"/>
      <c r="J9" s="115">
        <v>66800</v>
      </c>
      <c r="K9" s="115"/>
      <c r="L9" s="115"/>
      <c r="M9" s="115"/>
      <c r="N9" s="115"/>
      <c r="O9" s="115"/>
      <c r="P9" s="115"/>
      <c r="Q9" s="115">
        <v>30000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>
        <v>96800</v>
      </c>
    </row>
    <row r="10" spans="1:31" x14ac:dyDescent="0.2">
      <c r="A10" s="117" t="s">
        <v>1083</v>
      </c>
      <c r="B10" s="115">
        <v>9500</v>
      </c>
      <c r="C10" s="115"/>
      <c r="D10" s="115"/>
      <c r="E10" s="115"/>
      <c r="F10" s="115"/>
      <c r="G10" s="115">
        <v>35000</v>
      </c>
      <c r="H10" s="115"/>
      <c r="I10" s="115">
        <v>3780</v>
      </c>
      <c r="J10" s="115"/>
      <c r="K10" s="115"/>
      <c r="L10" s="115"/>
      <c r="M10" s="115">
        <v>12000</v>
      </c>
      <c r="N10" s="115">
        <v>1900</v>
      </c>
      <c r="O10" s="115"/>
      <c r="P10" s="115"/>
      <c r="Q10" s="115"/>
      <c r="R10" s="115">
        <v>15200</v>
      </c>
      <c r="S10" s="115"/>
      <c r="T10" s="115"/>
      <c r="U10" s="115">
        <v>2400</v>
      </c>
      <c r="V10" s="115">
        <v>2000</v>
      </c>
      <c r="W10" s="115"/>
      <c r="X10" s="115"/>
      <c r="Y10" s="115"/>
      <c r="Z10" s="115"/>
      <c r="AA10" s="115"/>
      <c r="AB10" s="115"/>
      <c r="AC10" s="115"/>
      <c r="AD10" s="115"/>
      <c r="AE10" s="115">
        <v>81780</v>
      </c>
    </row>
    <row r="11" spans="1:31" x14ac:dyDescent="0.2">
      <c r="A11" s="117" t="s">
        <v>207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>
        <v>75504</v>
      </c>
      <c r="AE11" s="115">
        <v>75504</v>
      </c>
    </row>
    <row r="12" spans="1:31" hidden="1" x14ac:dyDescent="0.2">
      <c r="A12" s="117" t="s">
        <v>1093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>
        <v>17800</v>
      </c>
      <c r="L12" s="115"/>
      <c r="M12" s="115"/>
      <c r="N12" s="115"/>
      <c r="O12" s="115"/>
      <c r="P12" s="115"/>
      <c r="Q12" s="115"/>
      <c r="R12" s="115">
        <v>17800</v>
      </c>
      <c r="S12" s="115">
        <v>17800</v>
      </c>
      <c r="T12" s="115"/>
      <c r="U12" s="115"/>
      <c r="V12" s="115"/>
      <c r="W12" s="115"/>
      <c r="X12" s="115"/>
      <c r="Y12" s="115"/>
      <c r="Z12" s="115">
        <v>17800</v>
      </c>
      <c r="AA12" s="115"/>
      <c r="AB12" s="115"/>
      <c r="AC12" s="115"/>
      <c r="AD12" s="115"/>
      <c r="AE12" s="115">
        <v>71200</v>
      </c>
    </row>
    <row r="13" spans="1:31" x14ac:dyDescent="0.2">
      <c r="A13" s="117" t="s">
        <v>1004</v>
      </c>
      <c r="B13" s="115">
        <v>18200</v>
      </c>
      <c r="C13" s="115"/>
      <c r="D13" s="115">
        <v>24640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>
        <v>25200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>
        <v>68040</v>
      </c>
    </row>
    <row r="14" spans="1:31" x14ac:dyDescent="0.2">
      <c r="A14" s="117" t="s">
        <v>1090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>
        <v>10000</v>
      </c>
      <c r="P14" s="115"/>
      <c r="Q14" s="115"/>
      <c r="R14" s="115"/>
      <c r="S14" s="115">
        <v>57000</v>
      </c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>
        <v>67000</v>
      </c>
    </row>
    <row r="15" spans="1:31" x14ac:dyDescent="0.2">
      <c r="A15" s="117" t="s">
        <v>1052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>
        <v>34100</v>
      </c>
      <c r="AC15" s="115"/>
      <c r="AD15" s="115"/>
      <c r="AE15" s="115">
        <v>34100</v>
      </c>
    </row>
    <row r="16" spans="1:31" x14ac:dyDescent="0.2">
      <c r="A16" s="117" t="s">
        <v>1084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>
        <v>6200</v>
      </c>
      <c r="M16" s="115">
        <v>5000</v>
      </c>
      <c r="N16" s="115"/>
      <c r="O16" s="115"/>
      <c r="P16" s="115"/>
      <c r="Q16" s="115">
        <v>12000</v>
      </c>
      <c r="R16" s="115">
        <v>800</v>
      </c>
      <c r="S16" s="115"/>
      <c r="T16" s="115"/>
      <c r="U16" s="115"/>
      <c r="V16" s="115">
        <v>3200</v>
      </c>
      <c r="W16" s="115">
        <v>5600</v>
      </c>
      <c r="X16" s="115"/>
      <c r="Y16" s="115"/>
      <c r="Z16" s="115"/>
      <c r="AA16" s="115"/>
      <c r="AB16" s="115"/>
      <c r="AC16" s="115"/>
      <c r="AD16" s="115"/>
      <c r="AE16" s="115">
        <v>32800</v>
      </c>
    </row>
    <row r="17" spans="1:31" x14ac:dyDescent="0.2">
      <c r="A17" s="117" t="s">
        <v>1081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>
        <v>32000</v>
      </c>
      <c r="W17" s="115"/>
      <c r="X17" s="115"/>
      <c r="Y17" s="115"/>
      <c r="Z17" s="115"/>
      <c r="AA17" s="115"/>
      <c r="AB17" s="115"/>
      <c r="AC17" s="115"/>
      <c r="AD17" s="115"/>
      <c r="AE17" s="115">
        <v>32000</v>
      </c>
    </row>
    <row r="18" spans="1:31" x14ac:dyDescent="0.2">
      <c r="A18" s="117" t="s">
        <v>1086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>
        <v>7040</v>
      </c>
      <c r="P18" s="115">
        <v>14784</v>
      </c>
      <c r="Q18" s="115"/>
      <c r="R18" s="115"/>
      <c r="S18" s="115"/>
      <c r="T18" s="115"/>
      <c r="U18" s="115"/>
      <c r="V18" s="115"/>
      <c r="W18" s="115">
        <v>8640</v>
      </c>
      <c r="X18" s="115"/>
      <c r="Y18" s="115"/>
      <c r="Z18" s="115"/>
      <c r="AA18" s="115"/>
      <c r="AB18" s="115"/>
      <c r="AC18" s="115"/>
      <c r="AD18" s="115"/>
      <c r="AE18" s="115">
        <v>30464</v>
      </c>
    </row>
    <row r="19" spans="1:31" x14ac:dyDescent="0.2">
      <c r="A19" s="117" t="s">
        <v>1105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>
        <v>25000</v>
      </c>
      <c r="AE19" s="115">
        <v>25000</v>
      </c>
    </row>
    <row r="20" spans="1:31" x14ac:dyDescent="0.2">
      <c r="A20" s="117" t="s">
        <v>203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>
        <v>24640</v>
      </c>
      <c r="AE20" s="115">
        <v>24640</v>
      </c>
    </row>
    <row r="21" spans="1:31" x14ac:dyDescent="0.2">
      <c r="A21" s="117" t="s">
        <v>1098</v>
      </c>
      <c r="B21" s="115"/>
      <c r="C21" s="115"/>
      <c r="D21" s="115"/>
      <c r="E21" s="115"/>
      <c r="F21" s="115"/>
      <c r="G21" s="115"/>
      <c r="H21" s="115"/>
      <c r="I21" s="115"/>
      <c r="J21" s="115">
        <v>23000</v>
      </c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>
        <v>23000</v>
      </c>
    </row>
    <row r="22" spans="1:31" x14ac:dyDescent="0.2">
      <c r="A22" s="117" t="s">
        <v>1091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>
        <v>5000</v>
      </c>
      <c r="P22" s="115"/>
      <c r="Q22" s="115"/>
      <c r="R22" s="115"/>
      <c r="S22" s="115"/>
      <c r="T22" s="115"/>
      <c r="U22" s="115"/>
      <c r="V22" s="115"/>
      <c r="W22" s="115"/>
      <c r="X22" s="115">
        <v>17600</v>
      </c>
      <c r="Y22" s="115"/>
      <c r="Z22" s="115"/>
      <c r="AA22" s="115"/>
      <c r="AB22" s="115"/>
      <c r="AC22" s="115"/>
      <c r="AD22" s="115"/>
      <c r="AE22" s="115">
        <v>22600</v>
      </c>
    </row>
    <row r="23" spans="1:31" x14ac:dyDescent="0.2">
      <c r="A23" s="117" t="s">
        <v>1082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>
        <v>5000</v>
      </c>
      <c r="M23" s="115"/>
      <c r="N23" s="115"/>
      <c r="O23" s="115">
        <v>12600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>
        <v>17600</v>
      </c>
    </row>
    <row r="24" spans="1:31" x14ac:dyDescent="0.2">
      <c r="A24" s="117" t="s">
        <v>1089</v>
      </c>
      <c r="B24" s="115"/>
      <c r="C24" s="115">
        <v>13000</v>
      </c>
      <c r="D24" s="115"/>
      <c r="E24" s="115">
        <v>1980</v>
      </c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>
        <v>14980</v>
      </c>
    </row>
    <row r="25" spans="1:31" x14ac:dyDescent="0.2">
      <c r="A25" s="117" t="s">
        <v>1088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>
        <v>12000</v>
      </c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>
        <v>12000</v>
      </c>
    </row>
    <row r="26" spans="1:31" x14ac:dyDescent="0.2">
      <c r="A26" s="117" t="s">
        <v>1080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>
        <v>9600</v>
      </c>
      <c r="V26" s="115"/>
      <c r="W26" s="115"/>
      <c r="X26" s="115"/>
      <c r="Y26" s="115"/>
      <c r="Z26" s="115"/>
      <c r="AA26" s="115"/>
      <c r="AB26" s="115"/>
      <c r="AC26" s="115"/>
      <c r="AD26" s="115"/>
      <c r="AE26" s="115">
        <v>9600</v>
      </c>
    </row>
    <row r="27" spans="1:31" x14ac:dyDescent="0.2">
      <c r="A27" s="117" t="s">
        <v>1092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>
        <v>6000</v>
      </c>
      <c r="Z27" s="115"/>
      <c r="AA27" s="115"/>
      <c r="AB27" s="115"/>
      <c r="AC27" s="115"/>
      <c r="AD27" s="115"/>
      <c r="AE27" s="115">
        <v>6000</v>
      </c>
    </row>
    <row r="28" spans="1:31" x14ac:dyDescent="0.2">
      <c r="A28" s="117" t="s">
        <v>1042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>
        <v>5770</v>
      </c>
      <c r="AC28" s="115"/>
      <c r="AD28" s="115"/>
      <c r="AE28" s="115">
        <v>5770</v>
      </c>
    </row>
    <row r="29" spans="1:31" x14ac:dyDescent="0.2">
      <c r="A29" s="117" t="s">
        <v>1095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>
        <v>4800</v>
      </c>
      <c r="W29" s="115"/>
      <c r="X29" s="115"/>
      <c r="Y29" s="115"/>
      <c r="Z29" s="115"/>
      <c r="AA29" s="115"/>
      <c r="AB29" s="115"/>
      <c r="AC29" s="115"/>
      <c r="AD29" s="115"/>
      <c r="AE29" s="115">
        <v>4800</v>
      </c>
    </row>
    <row r="30" spans="1:31" x14ac:dyDescent="0.2">
      <c r="A30" s="117" t="s">
        <v>1094</v>
      </c>
      <c r="B30" s="115"/>
      <c r="C30" s="115"/>
      <c r="D30" s="115"/>
      <c r="E30" s="115"/>
      <c r="F30" s="115"/>
      <c r="G30" s="115">
        <v>4200</v>
      </c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>
        <v>4200</v>
      </c>
    </row>
    <row r="31" spans="1:31" x14ac:dyDescent="0.2">
      <c r="A31" s="117" t="s">
        <v>1085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>
        <v>2400</v>
      </c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>
        <v>2400</v>
      </c>
    </row>
    <row r="32" spans="1:31" x14ac:dyDescent="0.2">
      <c r="A32" s="117" t="s">
        <v>1097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>
        <v>1760</v>
      </c>
      <c r="X32" s="115"/>
      <c r="Y32" s="115"/>
      <c r="Z32" s="115"/>
      <c r="AA32" s="115"/>
      <c r="AB32" s="115"/>
      <c r="AC32" s="115"/>
      <c r="AD32" s="115"/>
      <c r="AE32" s="115">
        <v>1760</v>
      </c>
    </row>
    <row r="33" spans="1:31" x14ac:dyDescent="0.2">
      <c r="A33" s="117" t="s">
        <v>1096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>
        <v>1600</v>
      </c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>
        <v>1600</v>
      </c>
    </row>
    <row r="34" spans="1:31" x14ac:dyDescent="0.2">
      <c r="A34" s="117" t="s">
        <v>1087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>
        <v>700</v>
      </c>
      <c r="S34" s="115">
        <v>700</v>
      </c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>
        <v>1400</v>
      </c>
    </row>
    <row r="35" spans="1:31" x14ac:dyDescent="0.2">
      <c r="A35" s="117" t="s">
        <v>1023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>
        <v>0</v>
      </c>
      <c r="AD35" s="115"/>
      <c r="AE35" s="115">
        <v>0</v>
      </c>
    </row>
    <row r="36" spans="1:31" x14ac:dyDescent="0.2">
      <c r="A36" s="117" t="s">
        <v>1024</v>
      </c>
      <c r="B36" s="115">
        <v>53700</v>
      </c>
      <c r="C36" s="115">
        <v>326080</v>
      </c>
      <c r="D36" s="115">
        <v>91340</v>
      </c>
      <c r="E36" s="115">
        <v>51980</v>
      </c>
      <c r="F36" s="115">
        <v>118700</v>
      </c>
      <c r="G36" s="115">
        <v>318210</v>
      </c>
      <c r="H36" s="115">
        <v>129148</v>
      </c>
      <c r="I36" s="115">
        <v>28980</v>
      </c>
      <c r="J36" s="115">
        <v>128560</v>
      </c>
      <c r="K36" s="115">
        <v>280760</v>
      </c>
      <c r="L36" s="115">
        <v>122000</v>
      </c>
      <c r="M36" s="115">
        <v>247160</v>
      </c>
      <c r="N36" s="115">
        <v>39100</v>
      </c>
      <c r="O36" s="115">
        <v>109640</v>
      </c>
      <c r="P36" s="115">
        <v>131652</v>
      </c>
      <c r="Q36" s="115">
        <v>180660</v>
      </c>
      <c r="R36" s="115">
        <v>45300</v>
      </c>
      <c r="S36" s="115">
        <v>134140</v>
      </c>
      <c r="T36" s="115">
        <v>29500</v>
      </c>
      <c r="U36" s="115">
        <v>36000</v>
      </c>
      <c r="V36" s="115">
        <v>135900</v>
      </c>
      <c r="W36" s="115">
        <v>112820</v>
      </c>
      <c r="X36" s="115">
        <v>157500</v>
      </c>
      <c r="Y36" s="115">
        <v>6000</v>
      </c>
      <c r="Z36" s="115">
        <v>100960</v>
      </c>
      <c r="AA36" s="115">
        <v>5900</v>
      </c>
      <c r="AB36" s="115">
        <v>174050</v>
      </c>
      <c r="AC36" s="115">
        <v>0</v>
      </c>
      <c r="AD36" s="115">
        <v>254644</v>
      </c>
      <c r="AE36" s="115">
        <v>3550384</v>
      </c>
    </row>
  </sheetData>
  <phoneticPr fontId="3" type="noConversion"/>
  <conditionalFormatting pivot="1" sqref="AE3:AE10 AE12:AE18 AE21:AE3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5AEE9-301D-43D5-BA61-A6A4F7F54791}">
  <sheetPr>
    <tabColor rgb="FFFFFF00"/>
  </sheetPr>
  <dimension ref="A1:W36"/>
  <sheetViews>
    <sheetView workbookViewId="0">
      <pane ySplit="1" topLeftCell="A10" activePane="bottomLeft" state="frozen"/>
      <selection pane="bottomLeft" activeCell="E23" sqref="E23"/>
    </sheetView>
  </sheetViews>
  <sheetFormatPr defaultRowHeight="14.25" x14ac:dyDescent="0.2"/>
  <cols>
    <col min="1" max="1" width="14.25" customWidth="1"/>
    <col min="7" max="7" width="0" hidden="1" customWidth="1"/>
    <col min="8" max="8" width="12.125" customWidth="1"/>
    <col min="9" max="9" width="11.625" customWidth="1"/>
    <col min="10" max="17" width="0" hidden="1" customWidth="1"/>
    <col min="18" max="18" width="15.5" customWidth="1"/>
  </cols>
  <sheetData>
    <row r="1" spans="1:23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10" t="s">
        <v>19</v>
      </c>
      <c r="U1" s="6" t="s">
        <v>20</v>
      </c>
      <c r="V1" s="3" t="s">
        <v>21</v>
      </c>
      <c r="W1" s="7" t="s">
        <v>22</v>
      </c>
    </row>
    <row r="2" spans="1:23" ht="30" customHeight="1" x14ac:dyDescent="0.2">
      <c r="A2" s="1">
        <v>43557</v>
      </c>
      <c r="B2" s="2" t="s">
        <v>77</v>
      </c>
      <c r="C2" s="51" t="s">
        <v>78</v>
      </c>
      <c r="D2" s="2" t="s">
        <v>79</v>
      </c>
      <c r="E2" s="3" t="s">
        <v>80</v>
      </c>
      <c r="F2" s="3" t="s">
        <v>46</v>
      </c>
      <c r="G2" s="4"/>
      <c r="H2" s="8"/>
      <c r="I2" s="8"/>
      <c r="J2" s="8"/>
      <c r="K2" s="8"/>
      <c r="L2" s="8"/>
      <c r="M2" s="8"/>
      <c r="N2" s="8"/>
      <c r="O2" s="8"/>
      <c r="P2" s="8"/>
      <c r="Q2" s="8"/>
      <c r="R2" s="8">
        <v>13000</v>
      </c>
      <c r="S2" s="5" t="s">
        <v>82</v>
      </c>
      <c r="T2" s="10" t="s">
        <v>104</v>
      </c>
      <c r="U2" s="6" t="s">
        <v>83</v>
      </c>
      <c r="V2" s="3"/>
      <c r="W2" s="17"/>
    </row>
    <row r="3" spans="1:23" ht="30" customHeight="1" x14ac:dyDescent="0.2">
      <c r="A3" s="1">
        <v>43557</v>
      </c>
      <c r="B3" s="2" t="s">
        <v>115</v>
      </c>
      <c r="C3" s="19" t="s">
        <v>116</v>
      </c>
      <c r="D3" s="2" t="s">
        <v>68</v>
      </c>
      <c r="E3" s="2" t="s">
        <v>80</v>
      </c>
      <c r="F3" s="2" t="s">
        <v>23</v>
      </c>
      <c r="G3" s="2"/>
      <c r="H3" s="2">
        <v>26500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0" t="s">
        <v>245</v>
      </c>
      <c r="U3" s="2" t="s">
        <v>118</v>
      </c>
      <c r="V3" s="2"/>
      <c r="W3" s="18"/>
    </row>
    <row r="4" spans="1:23" ht="30" customHeight="1" x14ac:dyDescent="0.2">
      <c r="A4" s="54">
        <v>43560</v>
      </c>
      <c r="B4" s="9" t="s">
        <v>225</v>
      </c>
      <c r="C4" s="55" t="s">
        <v>226</v>
      </c>
      <c r="D4" s="9" t="s">
        <v>68</v>
      </c>
      <c r="E4" s="9" t="s">
        <v>80</v>
      </c>
      <c r="F4" s="9" t="s">
        <v>23</v>
      </c>
      <c r="G4" s="9"/>
      <c r="H4" s="9">
        <v>26500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 t="s">
        <v>246</v>
      </c>
      <c r="U4" s="9" t="s">
        <v>83</v>
      </c>
      <c r="V4" s="9"/>
      <c r="W4" s="21"/>
    </row>
    <row r="5" spans="1:23" ht="30" customHeight="1" x14ac:dyDescent="0.2">
      <c r="A5" s="58">
        <v>43561</v>
      </c>
      <c r="B5" s="53" t="s">
        <v>187</v>
      </c>
      <c r="C5" s="53" t="s">
        <v>212</v>
      </c>
      <c r="D5" s="53" t="s">
        <v>212</v>
      </c>
      <c r="E5" s="53" t="s">
        <v>80</v>
      </c>
      <c r="F5" s="53" t="s">
        <v>46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>
        <v>283710</v>
      </c>
      <c r="S5" s="53" t="s">
        <v>240</v>
      </c>
      <c r="T5" s="84" t="s">
        <v>242</v>
      </c>
      <c r="U5" s="53" t="s">
        <v>83</v>
      </c>
      <c r="V5" s="53" t="s">
        <v>241</v>
      </c>
      <c r="W5" s="20"/>
    </row>
    <row r="6" spans="1:23" ht="30" customHeight="1" x14ac:dyDescent="0.2">
      <c r="A6" s="1">
        <v>43562</v>
      </c>
      <c r="B6" s="2" t="s">
        <v>927</v>
      </c>
      <c r="C6" s="19" t="s">
        <v>196</v>
      </c>
      <c r="D6" s="2" t="s">
        <v>197</v>
      </c>
      <c r="E6" s="2" t="s">
        <v>80</v>
      </c>
      <c r="F6" s="2" t="s">
        <v>209</v>
      </c>
      <c r="G6" s="2"/>
      <c r="H6" s="2"/>
      <c r="I6" s="2">
        <v>50000</v>
      </c>
      <c r="J6" s="2"/>
      <c r="K6" s="2"/>
      <c r="L6" s="2"/>
      <c r="M6" s="2"/>
      <c r="N6" s="2"/>
      <c r="O6" s="2"/>
      <c r="P6" s="2"/>
      <c r="Q6" s="2"/>
      <c r="R6" s="2"/>
      <c r="S6" s="2"/>
      <c r="T6" s="10" t="s">
        <v>243</v>
      </c>
      <c r="U6" s="2" t="s">
        <v>83</v>
      </c>
      <c r="V6" s="2" t="s">
        <v>144</v>
      </c>
      <c r="W6" s="18"/>
    </row>
    <row r="7" spans="1:23" ht="30" customHeight="1" x14ac:dyDescent="0.2">
      <c r="A7" s="54">
        <v>43563</v>
      </c>
      <c r="B7" s="9" t="s">
        <v>229</v>
      </c>
      <c r="C7" s="55" t="s">
        <v>230</v>
      </c>
      <c r="D7" s="9" t="s">
        <v>54</v>
      </c>
      <c r="E7" s="9" t="s">
        <v>80</v>
      </c>
      <c r="F7" s="9" t="s">
        <v>23</v>
      </c>
      <c r="G7" s="9"/>
      <c r="H7" s="9">
        <v>3780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 t="s">
        <v>244</v>
      </c>
      <c r="U7" s="9" t="s">
        <v>118</v>
      </c>
      <c r="V7" s="2"/>
      <c r="W7" s="18"/>
    </row>
    <row r="8" spans="1:23" ht="30" customHeight="1" x14ac:dyDescent="0.2">
      <c r="A8" s="68">
        <v>43566</v>
      </c>
      <c r="B8" s="69" t="s">
        <v>493</v>
      </c>
      <c r="C8" s="70" t="s">
        <v>494</v>
      </c>
      <c r="D8" s="69" t="s">
        <v>495</v>
      </c>
      <c r="E8" s="69" t="s">
        <v>80</v>
      </c>
      <c r="F8" s="69" t="s">
        <v>46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>
        <v>101680</v>
      </c>
      <c r="S8" s="69"/>
      <c r="T8" s="10" t="s">
        <v>781</v>
      </c>
      <c r="U8" s="69" t="s">
        <v>83</v>
      </c>
      <c r="V8" s="2"/>
      <c r="W8" s="18"/>
    </row>
    <row r="9" spans="1:23" ht="30" customHeight="1" x14ac:dyDescent="0.2">
      <c r="A9" s="68">
        <v>43566</v>
      </c>
      <c r="B9" s="69" t="s">
        <v>516</v>
      </c>
      <c r="C9" s="70" t="s">
        <v>517</v>
      </c>
      <c r="D9" s="69" t="s">
        <v>518</v>
      </c>
      <c r="E9" s="69" t="s">
        <v>80</v>
      </c>
      <c r="F9" s="69" t="s">
        <v>23</v>
      </c>
      <c r="G9" s="69"/>
      <c r="H9" s="69">
        <v>5000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10" t="s">
        <v>782</v>
      </c>
      <c r="U9" s="69" t="s">
        <v>118</v>
      </c>
      <c r="V9" s="2"/>
      <c r="W9" s="18"/>
    </row>
    <row r="10" spans="1:23" ht="30" customHeight="1" x14ac:dyDescent="0.2">
      <c r="A10" s="68">
        <v>43568</v>
      </c>
      <c r="B10" s="69" t="s">
        <v>556</v>
      </c>
      <c r="C10" s="70" t="s">
        <v>557</v>
      </c>
      <c r="D10" s="69" t="s">
        <v>558</v>
      </c>
      <c r="E10" s="69" t="s">
        <v>80</v>
      </c>
      <c r="F10" s="69" t="s">
        <v>23</v>
      </c>
      <c r="G10" s="69"/>
      <c r="H10" s="75">
        <v>12000</v>
      </c>
      <c r="I10" s="75"/>
      <c r="J10" s="75"/>
      <c r="K10" s="75"/>
      <c r="L10" s="75"/>
      <c r="M10" s="75"/>
      <c r="N10" s="75"/>
      <c r="O10" s="69"/>
      <c r="P10" s="69"/>
      <c r="Q10" s="69"/>
      <c r="R10" s="69"/>
      <c r="S10" s="69"/>
      <c r="T10" s="10" t="s">
        <v>780</v>
      </c>
      <c r="U10" s="69" t="s">
        <v>118</v>
      </c>
      <c r="V10" s="2"/>
      <c r="W10" s="18" t="s">
        <v>566</v>
      </c>
    </row>
    <row r="11" spans="1:23" ht="30" customHeight="1" x14ac:dyDescent="0.2">
      <c r="A11" s="54">
        <v>43569</v>
      </c>
      <c r="B11" s="9" t="s">
        <v>516</v>
      </c>
      <c r="C11" s="55" t="s">
        <v>582</v>
      </c>
      <c r="D11" s="9" t="s">
        <v>518</v>
      </c>
      <c r="E11" s="9" t="s">
        <v>80</v>
      </c>
      <c r="F11" s="9" t="s">
        <v>23</v>
      </c>
      <c r="G11" s="9"/>
      <c r="H11" s="76">
        <v>12600</v>
      </c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10" t="s">
        <v>783</v>
      </c>
      <c r="U11" s="9" t="s">
        <v>118</v>
      </c>
      <c r="V11" s="2"/>
      <c r="W11" s="18"/>
    </row>
    <row r="12" spans="1:23" ht="30" customHeight="1" x14ac:dyDescent="0.2">
      <c r="A12" s="54">
        <v>43569</v>
      </c>
      <c r="B12" s="9" t="s">
        <v>586</v>
      </c>
      <c r="C12" s="55" t="s">
        <v>587</v>
      </c>
      <c r="D12" s="9" t="s">
        <v>588</v>
      </c>
      <c r="E12" s="9" t="s">
        <v>80</v>
      </c>
      <c r="F12" s="9" t="s">
        <v>23</v>
      </c>
      <c r="G12" s="9"/>
      <c r="H12" s="76">
        <v>7040</v>
      </c>
      <c r="I12" s="76"/>
      <c r="J12" s="76"/>
      <c r="K12" s="76"/>
      <c r="L12" s="76"/>
      <c r="M12" s="76"/>
      <c r="N12" s="76"/>
      <c r="O12" s="9"/>
      <c r="P12" s="9"/>
      <c r="Q12" s="9"/>
      <c r="R12" s="9"/>
      <c r="S12" s="9"/>
      <c r="T12" s="10" t="s">
        <v>784</v>
      </c>
      <c r="U12" s="9" t="s">
        <v>118</v>
      </c>
      <c r="V12" s="2"/>
      <c r="W12" s="18"/>
    </row>
    <row r="13" spans="1:23" ht="30" customHeight="1" x14ac:dyDescent="0.2">
      <c r="A13" s="54">
        <v>43573</v>
      </c>
      <c r="B13" s="9" t="s">
        <v>766</v>
      </c>
      <c r="C13" s="55" t="s">
        <v>767</v>
      </c>
      <c r="D13" s="9" t="s">
        <v>24</v>
      </c>
      <c r="E13" s="9" t="s">
        <v>80</v>
      </c>
      <c r="F13" s="9" t="s">
        <v>46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50000</v>
      </c>
      <c r="S13" s="9"/>
      <c r="T13" s="10" t="s">
        <v>785</v>
      </c>
      <c r="U13" s="9" t="s">
        <v>118</v>
      </c>
      <c r="V13" s="9"/>
      <c r="W13" s="21"/>
    </row>
    <row r="14" spans="1:23" ht="30" customHeight="1" x14ac:dyDescent="0.2">
      <c r="A14" s="68">
        <v>43577</v>
      </c>
      <c r="B14" s="69" t="s">
        <v>871</v>
      </c>
      <c r="C14" s="70" t="s">
        <v>872</v>
      </c>
      <c r="D14" s="69" t="s">
        <v>163</v>
      </c>
      <c r="E14" s="69" t="s">
        <v>80</v>
      </c>
      <c r="F14" s="69" t="s">
        <v>46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>
        <v>47520</v>
      </c>
      <c r="S14" s="69"/>
      <c r="T14" s="88"/>
      <c r="U14" s="69" t="s">
        <v>83</v>
      </c>
      <c r="V14" s="69"/>
      <c r="W14" s="89"/>
    </row>
    <row r="15" spans="1:23" ht="30" customHeight="1" x14ac:dyDescent="0.2">
      <c r="A15" s="68">
        <v>43577</v>
      </c>
      <c r="B15" s="69" t="s">
        <v>876</v>
      </c>
      <c r="C15" s="70" t="s">
        <v>878</v>
      </c>
      <c r="D15" s="69" t="s">
        <v>879</v>
      </c>
      <c r="E15" s="69" t="s">
        <v>80</v>
      </c>
      <c r="F15" s="69" t="s">
        <v>23</v>
      </c>
      <c r="G15" s="69"/>
      <c r="H15" s="69">
        <v>47740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88"/>
      <c r="U15" s="69" t="s">
        <v>83</v>
      </c>
      <c r="V15" s="69"/>
      <c r="W15" s="89"/>
    </row>
    <row r="16" spans="1:23" ht="30" customHeight="1" x14ac:dyDescent="0.2">
      <c r="A16" s="68">
        <v>43577</v>
      </c>
      <c r="B16" s="69" t="s">
        <v>885</v>
      </c>
      <c r="C16" s="70" t="s">
        <v>886</v>
      </c>
      <c r="D16" s="69" t="s">
        <v>887</v>
      </c>
      <c r="E16" s="69" t="s">
        <v>80</v>
      </c>
      <c r="F16" s="69" t="s">
        <v>888</v>
      </c>
      <c r="G16" s="69"/>
      <c r="H16" s="69">
        <v>60</v>
      </c>
      <c r="I16" s="69"/>
      <c r="J16" s="69"/>
      <c r="K16" s="69"/>
      <c r="L16" s="69"/>
      <c r="M16" s="69"/>
      <c r="N16" s="69"/>
      <c r="O16" s="69"/>
      <c r="P16" s="69"/>
      <c r="Q16" s="69"/>
      <c r="R16" s="69">
        <v>1700</v>
      </c>
      <c r="S16" s="69"/>
      <c r="T16" s="88"/>
      <c r="U16" s="69" t="s">
        <v>118</v>
      </c>
      <c r="V16" s="69"/>
      <c r="W16" s="89"/>
    </row>
    <row r="17" spans="1:23" ht="30" customHeight="1" x14ac:dyDescent="0.2">
      <c r="A17" s="68">
        <v>43578</v>
      </c>
      <c r="B17" s="69" t="s">
        <v>914</v>
      </c>
      <c r="C17" s="69" t="s">
        <v>915</v>
      </c>
      <c r="D17" s="69" t="s">
        <v>916</v>
      </c>
      <c r="E17" s="69" t="s">
        <v>80</v>
      </c>
      <c r="F17" s="69" t="s">
        <v>209</v>
      </c>
      <c r="G17" s="69"/>
      <c r="H17" s="69"/>
      <c r="I17" s="69">
        <v>116000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88"/>
      <c r="U17" s="69" t="s">
        <v>118</v>
      </c>
      <c r="V17" s="69"/>
      <c r="W17" s="89" t="s">
        <v>928</v>
      </c>
    </row>
    <row r="18" spans="1:23" ht="30" customHeight="1" x14ac:dyDescent="0.2">
      <c r="A18" s="68">
        <v>43580</v>
      </c>
      <c r="B18" s="69" t="s">
        <v>880</v>
      </c>
      <c r="C18" s="70" t="s">
        <v>956</v>
      </c>
      <c r="D18" s="69" t="s">
        <v>44</v>
      </c>
      <c r="E18" s="69" t="s">
        <v>80</v>
      </c>
      <c r="F18" s="69" t="s">
        <v>23</v>
      </c>
      <c r="G18" s="69"/>
      <c r="H18" s="69">
        <v>22000</v>
      </c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88"/>
      <c r="U18" s="69" t="s">
        <v>118</v>
      </c>
      <c r="V18" s="69"/>
      <c r="W18" s="89"/>
    </row>
    <row r="19" spans="1:23" ht="30" customHeight="1" x14ac:dyDescent="0.2">
      <c r="A19" s="68">
        <v>43580</v>
      </c>
      <c r="B19" s="69" t="s">
        <v>960</v>
      </c>
      <c r="C19" s="70" t="s">
        <v>961</v>
      </c>
      <c r="D19" s="69" t="s">
        <v>68</v>
      </c>
      <c r="E19" s="69" t="s">
        <v>80</v>
      </c>
      <c r="F19" s="69" t="s">
        <v>23</v>
      </c>
      <c r="G19" s="69"/>
      <c r="H19" s="69">
        <v>29500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88"/>
      <c r="U19" s="69" t="s">
        <v>118</v>
      </c>
      <c r="V19" s="69"/>
      <c r="W19" s="89"/>
    </row>
    <row r="20" spans="1:23" ht="30" customHeight="1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30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30" customHeight="1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30" customHeight="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30" customHeight="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30" customHeight="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30" customHeight="1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30" customHeight="1" x14ac:dyDescent="0.2">
      <c r="A27" s="39"/>
      <c r="B27" s="39"/>
      <c r="C27" s="39"/>
      <c r="D27" s="39"/>
      <c r="E27" s="39"/>
      <c r="F27" s="39"/>
      <c r="G27" s="39"/>
      <c r="H27" s="92">
        <f>SUM(H2:H26)</f>
        <v>192720</v>
      </c>
      <c r="I27" s="92">
        <f t="shared" ref="I27:R27" si="0">SUM(I2:I26)</f>
        <v>166000</v>
      </c>
      <c r="J27" s="92">
        <f t="shared" si="0"/>
        <v>0</v>
      </c>
      <c r="K27" s="92">
        <f t="shared" si="0"/>
        <v>0</v>
      </c>
      <c r="L27" s="92">
        <f t="shared" si="0"/>
        <v>0</v>
      </c>
      <c r="M27" s="92">
        <f t="shared" si="0"/>
        <v>0</v>
      </c>
      <c r="N27" s="92">
        <f t="shared" si="0"/>
        <v>0</v>
      </c>
      <c r="O27" s="92">
        <f t="shared" si="0"/>
        <v>0</v>
      </c>
      <c r="P27" s="92">
        <f t="shared" si="0"/>
        <v>0</v>
      </c>
      <c r="Q27" s="92">
        <f t="shared" si="0"/>
        <v>0</v>
      </c>
      <c r="R27" s="92">
        <f t="shared" si="0"/>
        <v>497610</v>
      </c>
      <c r="S27" s="39"/>
      <c r="T27" s="39"/>
      <c r="U27" s="39"/>
      <c r="V27" s="39"/>
      <c r="W27" s="39"/>
    </row>
    <row r="28" spans="1:23" ht="30" customHeight="1" x14ac:dyDescent="0.2">
      <c r="A28" s="39"/>
      <c r="B28" s="39"/>
      <c r="C28" s="39"/>
      <c r="D28" s="39"/>
      <c r="E28" s="39"/>
      <c r="F28" s="39"/>
      <c r="G28" s="39"/>
      <c r="H28" s="134">
        <f>H27+I27+J27+K27+L27+M27+R27</f>
        <v>856330</v>
      </c>
      <c r="I28" s="135"/>
      <c r="J28" s="135"/>
      <c r="K28" s="135"/>
      <c r="L28" s="135"/>
      <c r="M28" s="135"/>
      <c r="N28" s="135"/>
      <c r="O28" s="135"/>
      <c r="P28" s="135"/>
      <c r="Q28" s="135"/>
      <c r="R28" s="136"/>
      <c r="S28" s="39"/>
      <c r="T28" s="39"/>
      <c r="U28" s="39"/>
      <c r="V28" s="39"/>
      <c r="W28" s="39"/>
    </row>
    <row r="29" spans="1:23" ht="30" customHeigh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30" customHeight="1" x14ac:dyDescent="0.2"/>
    <row r="31" spans="1:23" ht="30" customHeight="1" x14ac:dyDescent="0.2"/>
    <row r="32" spans="1:23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</sheetData>
  <mergeCells count="1">
    <mergeCell ref="H28:R28"/>
  </mergeCells>
  <phoneticPr fontId="3" type="noConversion"/>
  <pageMargins left="0" right="0" top="0" bottom="0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8216-9D6A-48BD-A1F2-F5101E5E4451}">
  <sheetPr>
    <tabColor rgb="FFFFFF00"/>
    <pageSetUpPr fitToPage="1"/>
  </sheetPr>
  <dimension ref="A1:X41"/>
  <sheetViews>
    <sheetView workbookViewId="0">
      <pane ySplit="1" topLeftCell="A20" activePane="bottomLeft" state="frozen"/>
      <selection pane="bottomLeft" activeCell="H33" sqref="H33"/>
    </sheetView>
  </sheetViews>
  <sheetFormatPr defaultRowHeight="14.25" x14ac:dyDescent="0.2"/>
  <cols>
    <col min="1" max="1" width="14.875" customWidth="1"/>
    <col min="7" max="7" width="0" hidden="1" customWidth="1"/>
    <col min="8" max="8" width="13.75" customWidth="1"/>
    <col min="9" max="9" width="15.875" customWidth="1"/>
    <col min="10" max="10" width="13.625" customWidth="1"/>
    <col min="12" max="12" width="0" hidden="1" customWidth="1"/>
    <col min="14" max="17" width="0" hidden="1" customWidth="1"/>
    <col min="18" max="18" width="11.75" customWidth="1"/>
  </cols>
  <sheetData>
    <row r="1" spans="1:23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10" t="s">
        <v>19</v>
      </c>
      <c r="U1" s="6" t="s">
        <v>20</v>
      </c>
      <c r="V1" s="3" t="s">
        <v>21</v>
      </c>
      <c r="W1" s="7" t="s">
        <v>22</v>
      </c>
    </row>
    <row r="2" spans="1:23" ht="30" customHeight="1" x14ac:dyDescent="0.2">
      <c r="A2" s="1">
        <v>43556</v>
      </c>
      <c r="B2" s="2" t="s">
        <v>42</v>
      </c>
      <c r="C2" s="2" t="s">
        <v>43</v>
      </c>
      <c r="D2" s="2" t="s">
        <v>44</v>
      </c>
      <c r="E2" s="3" t="s">
        <v>45</v>
      </c>
      <c r="F2" s="3" t="s">
        <v>46</v>
      </c>
      <c r="G2" s="4"/>
      <c r="H2" s="8"/>
      <c r="I2" s="8"/>
      <c r="J2" s="8"/>
      <c r="K2" s="8"/>
      <c r="L2" s="8"/>
      <c r="M2" s="8"/>
      <c r="N2" s="8"/>
      <c r="O2" s="8"/>
      <c r="P2" s="8"/>
      <c r="Q2" s="8"/>
      <c r="R2" s="8">
        <v>18200</v>
      </c>
      <c r="S2" s="5" t="s">
        <v>58</v>
      </c>
      <c r="T2" s="10" t="s">
        <v>98</v>
      </c>
      <c r="U2" s="6" t="s">
        <v>47</v>
      </c>
      <c r="V2" s="3"/>
      <c r="W2" s="7"/>
    </row>
    <row r="3" spans="1:23" ht="30" customHeight="1" x14ac:dyDescent="0.2">
      <c r="A3" s="1">
        <v>43556</v>
      </c>
      <c r="B3" s="2" t="s">
        <v>52</v>
      </c>
      <c r="C3" s="2" t="s">
        <v>53</v>
      </c>
      <c r="D3" s="2" t="s">
        <v>54</v>
      </c>
      <c r="E3" s="3" t="s">
        <v>45</v>
      </c>
      <c r="F3" s="3" t="s">
        <v>23</v>
      </c>
      <c r="G3" s="4"/>
      <c r="H3" s="8">
        <v>9500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  <c r="T3" s="84" t="s">
        <v>99</v>
      </c>
      <c r="U3" s="10" t="s">
        <v>55</v>
      </c>
      <c r="V3" s="13"/>
      <c r="W3" s="16"/>
    </row>
    <row r="4" spans="1:23" ht="30" customHeight="1" x14ac:dyDescent="0.2">
      <c r="A4" s="1">
        <v>43557</v>
      </c>
      <c r="B4" s="2" t="s">
        <v>74</v>
      </c>
      <c r="C4" s="51" t="s">
        <v>146</v>
      </c>
      <c r="D4" s="2" t="s">
        <v>68</v>
      </c>
      <c r="E4" s="3" t="s">
        <v>45</v>
      </c>
      <c r="F4" s="3" t="s">
        <v>23</v>
      </c>
      <c r="G4" s="4"/>
      <c r="H4" s="8">
        <v>34500</v>
      </c>
      <c r="I4" s="8"/>
      <c r="J4" s="8"/>
      <c r="K4" s="8"/>
      <c r="L4" s="8"/>
      <c r="M4" s="8"/>
      <c r="N4" s="8"/>
      <c r="O4" s="8"/>
      <c r="P4" s="8"/>
      <c r="Q4" s="8"/>
      <c r="R4" s="8"/>
      <c r="S4" s="5"/>
      <c r="T4" s="10" t="s">
        <v>100</v>
      </c>
      <c r="U4" s="6" t="s">
        <v>55</v>
      </c>
      <c r="V4" s="3"/>
      <c r="W4" s="17"/>
    </row>
    <row r="5" spans="1:23" ht="30" customHeight="1" x14ac:dyDescent="0.2">
      <c r="A5" s="1">
        <v>43557</v>
      </c>
      <c r="B5" s="2" t="s">
        <v>84</v>
      </c>
      <c r="C5" s="19" t="s">
        <v>85</v>
      </c>
      <c r="D5" s="2" t="s">
        <v>86</v>
      </c>
      <c r="E5" s="2" t="s">
        <v>45</v>
      </c>
      <c r="F5" s="2" t="s">
        <v>23</v>
      </c>
      <c r="G5" s="2"/>
      <c r="H5" s="2">
        <v>5280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0" t="s">
        <v>101</v>
      </c>
      <c r="U5" s="6" t="s">
        <v>55</v>
      </c>
      <c r="V5" s="2"/>
      <c r="W5" s="18"/>
    </row>
    <row r="6" spans="1:23" ht="30" customHeight="1" x14ac:dyDescent="0.2">
      <c r="A6" s="1">
        <v>43557</v>
      </c>
      <c r="B6" s="2" t="s">
        <v>105</v>
      </c>
      <c r="C6" s="19" t="s">
        <v>106</v>
      </c>
      <c r="D6" s="2" t="s">
        <v>107</v>
      </c>
      <c r="E6" s="2" t="s">
        <v>45</v>
      </c>
      <c r="F6" s="2" t="s">
        <v>46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v>20000</v>
      </c>
      <c r="S6" s="2" t="s">
        <v>93</v>
      </c>
      <c r="T6" s="10" t="s">
        <v>234</v>
      </c>
      <c r="U6" s="6" t="s">
        <v>55</v>
      </c>
      <c r="V6" s="2"/>
      <c r="W6" s="18"/>
    </row>
    <row r="7" spans="1:23" ht="30" customHeight="1" x14ac:dyDescent="0.2">
      <c r="A7" s="1">
        <v>43558</v>
      </c>
      <c r="B7" s="52" t="s">
        <v>131</v>
      </c>
      <c r="C7" s="19" t="s">
        <v>132</v>
      </c>
      <c r="D7" s="2" t="s">
        <v>44</v>
      </c>
      <c r="E7" s="2" t="s">
        <v>45</v>
      </c>
      <c r="F7" s="2" t="s">
        <v>209</v>
      </c>
      <c r="G7" s="2"/>
      <c r="H7" s="2"/>
      <c r="I7" s="2">
        <v>24640</v>
      </c>
      <c r="J7" s="2"/>
      <c r="K7" s="2"/>
      <c r="L7" s="2"/>
      <c r="M7" s="2"/>
      <c r="N7" s="2"/>
      <c r="O7" s="2"/>
      <c r="P7" s="2"/>
      <c r="Q7" s="2"/>
      <c r="R7" s="2"/>
      <c r="S7" s="2"/>
      <c r="T7" s="10" t="s">
        <v>233</v>
      </c>
      <c r="U7" s="2" t="s">
        <v>55</v>
      </c>
      <c r="V7" s="2" t="s">
        <v>144</v>
      </c>
      <c r="W7" s="18"/>
    </row>
    <row r="8" spans="1:23" ht="30" customHeight="1" x14ac:dyDescent="0.2">
      <c r="A8" s="1">
        <v>43558</v>
      </c>
      <c r="B8" s="2" t="s">
        <v>139</v>
      </c>
      <c r="C8" s="19" t="s">
        <v>143</v>
      </c>
      <c r="D8" s="2" t="s">
        <v>68</v>
      </c>
      <c r="E8" s="2" t="s">
        <v>45</v>
      </c>
      <c r="F8" s="2" t="s">
        <v>23</v>
      </c>
      <c r="G8" s="2"/>
      <c r="H8" s="2">
        <v>21500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0" t="s">
        <v>235</v>
      </c>
      <c r="U8" s="2" t="s">
        <v>47</v>
      </c>
      <c r="V8" s="53"/>
      <c r="W8" s="20"/>
    </row>
    <row r="9" spans="1:23" ht="30" customHeight="1" x14ac:dyDescent="0.2">
      <c r="A9" s="1">
        <v>43562</v>
      </c>
      <c r="B9" s="2" t="s">
        <v>192</v>
      </c>
      <c r="C9" s="19" t="s">
        <v>193</v>
      </c>
      <c r="D9" s="2" t="s">
        <v>163</v>
      </c>
      <c r="E9" s="2" t="s">
        <v>45</v>
      </c>
      <c r="F9" s="2" t="s">
        <v>23</v>
      </c>
      <c r="G9" s="2"/>
      <c r="H9" s="2">
        <v>1000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0" t="s">
        <v>236</v>
      </c>
      <c r="U9" s="2" t="s">
        <v>47</v>
      </c>
      <c r="V9" s="2"/>
      <c r="W9" s="18"/>
    </row>
    <row r="10" spans="1:23" ht="30" customHeight="1" x14ac:dyDescent="0.2">
      <c r="A10" s="1">
        <v>43562</v>
      </c>
      <c r="B10" s="2" t="s">
        <v>201</v>
      </c>
      <c r="C10" s="19" t="s">
        <v>202</v>
      </c>
      <c r="D10" s="2" t="s">
        <v>203</v>
      </c>
      <c r="E10" s="2" t="s">
        <v>199</v>
      </c>
      <c r="F10" s="2" t="s">
        <v>46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8448</v>
      </c>
      <c r="S10" s="2" t="s">
        <v>239</v>
      </c>
      <c r="T10" s="10" t="s">
        <v>237</v>
      </c>
      <c r="U10" s="2" t="s">
        <v>194</v>
      </c>
      <c r="V10" s="2"/>
      <c r="W10" s="18"/>
    </row>
    <row r="11" spans="1:23" ht="30" customHeight="1" x14ac:dyDescent="0.2">
      <c r="A11" s="68">
        <v>43565</v>
      </c>
      <c r="B11" s="69" t="s">
        <v>484</v>
      </c>
      <c r="C11" s="70" t="s">
        <v>485</v>
      </c>
      <c r="D11" s="69" t="s">
        <v>197</v>
      </c>
      <c r="E11" s="69" t="s">
        <v>45</v>
      </c>
      <c r="F11" s="69" t="s">
        <v>46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>
        <v>253360</v>
      </c>
      <c r="S11" s="69"/>
      <c r="T11" s="10" t="s">
        <v>491</v>
      </c>
      <c r="U11" s="69" t="s">
        <v>55</v>
      </c>
      <c r="V11" s="2"/>
      <c r="W11" s="18"/>
    </row>
    <row r="12" spans="1:23" ht="30" customHeight="1" x14ac:dyDescent="0.2">
      <c r="A12" s="68">
        <v>43567</v>
      </c>
      <c r="B12" s="69" t="s">
        <v>520</v>
      </c>
      <c r="C12" s="69" t="s">
        <v>528</v>
      </c>
      <c r="D12" s="69" t="s">
        <v>529</v>
      </c>
      <c r="E12" s="69" t="s">
        <v>45</v>
      </c>
      <c r="F12" s="69" t="s">
        <v>46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>
        <v>169800</v>
      </c>
      <c r="S12" s="69"/>
      <c r="T12" s="10" t="s">
        <v>787</v>
      </c>
      <c r="U12" s="69" t="s">
        <v>55</v>
      </c>
      <c r="V12" s="2"/>
      <c r="W12" s="18" t="s">
        <v>695</v>
      </c>
    </row>
    <row r="13" spans="1:23" ht="30" customHeight="1" x14ac:dyDescent="0.2">
      <c r="A13" s="68">
        <v>43567</v>
      </c>
      <c r="B13" s="69" t="s">
        <v>524</v>
      </c>
      <c r="C13" s="70" t="s">
        <v>525</v>
      </c>
      <c r="D13" s="69" t="s">
        <v>163</v>
      </c>
      <c r="E13" s="69" t="s">
        <v>45</v>
      </c>
      <c r="F13" s="69" t="s">
        <v>46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>
        <v>23640</v>
      </c>
      <c r="S13" s="69"/>
      <c r="T13" s="10" t="s">
        <v>788</v>
      </c>
      <c r="U13" s="69" t="s">
        <v>47</v>
      </c>
      <c r="V13" s="2"/>
      <c r="W13" s="18"/>
    </row>
    <row r="14" spans="1:23" ht="30" customHeight="1" x14ac:dyDescent="0.2">
      <c r="A14" s="68">
        <v>43567</v>
      </c>
      <c r="B14" s="69" t="s">
        <v>541</v>
      </c>
      <c r="C14" s="70" t="s">
        <v>545</v>
      </c>
      <c r="D14" s="69" t="s">
        <v>54</v>
      </c>
      <c r="E14" s="69" t="s">
        <v>45</v>
      </c>
      <c r="F14" s="69" t="s">
        <v>23</v>
      </c>
      <c r="G14" s="69"/>
      <c r="H14" s="69">
        <v>12000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10" t="s">
        <v>789</v>
      </c>
      <c r="U14" s="69" t="s">
        <v>47</v>
      </c>
      <c r="V14" s="2"/>
      <c r="W14" s="18"/>
    </row>
    <row r="15" spans="1:23" ht="30" customHeight="1" x14ac:dyDescent="0.2">
      <c r="A15" s="68">
        <v>43568</v>
      </c>
      <c r="B15" s="68" t="s">
        <v>554</v>
      </c>
      <c r="C15" s="70" t="s">
        <v>555</v>
      </c>
      <c r="D15" s="69" t="s">
        <v>54</v>
      </c>
      <c r="E15" s="69" t="s">
        <v>199</v>
      </c>
      <c r="F15" s="69" t="s">
        <v>23</v>
      </c>
      <c r="G15" s="69"/>
      <c r="H15" s="75">
        <v>1900</v>
      </c>
      <c r="I15" s="75"/>
      <c r="J15" s="75"/>
      <c r="K15" s="75"/>
      <c r="L15" s="75"/>
      <c r="M15" s="75"/>
      <c r="N15" s="75"/>
      <c r="O15" s="69"/>
      <c r="P15" s="69"/>
      <c r="Q15" s="69"/>
      <c r="R15" s="69"/>
      <c r="S15" s="69"/>
      <c r="T15" s="10" t="s">
        <v>790</v>
      </c>
      <c r="U15" s="69" t="s">
        <v>559</v>
      </c>
      <c r="V15" s="2"/>
      <c r="W15" s="18"/>
    </row>
    <row r="16" spans="1:23" ht="30" customHeight="1" x14ac:dyDescent="0.2">
      <c r="A16" s="54">
        <v>43569</v>
      </c>
      <c r="B16" s="9" t="s">
        <v>576</v>
      </c>
      <c r="C16" s="55" t="s">
        <v>577</v>
      </c>
      <c r="D16" s="9" t="s">
        <v>578</v>
      </c>
      <c r="E16" s="9" t="s">
        <v>45</v>
      </c>
      <c r="F16" s="9" t="s">
        <v>209</v>
      </c>
      <c r="G16" s="9"/>
      <c r="H16" s="76"/>
      <c r="I16" s="76">
        <v>5000</v>
      </c>
      <c r="J16" s="76"/>
      <c r="K16" s="76"/>
      <c r="L16" s="76"/>
      <c r="M16" s="76"/>
      <c r="N16" s="76"/>
      <c r="O16" s="9"/>
      <c r="P16" s="9"/>
      <c r="Q16" s="9"/>
      <c r="R16" s="9"/>
      <c r="S16" s="9"/>
      <c r="T16" s="10" t="s">
        <v>786</v>
      </c>
      <c r="U16" s="9" t="s">
        <v>559</v>
      </c>
      <c r="V16" s="2" t="s">
        <v>144</v>
      </c>
      <c r="W16" s="18"/>
    </row>
    <row r="17" spans="1:24" ht="30" customHeight="1" x14ac:dyDescent="0.2">
      <c r="A17" s="68">
        <v>43570</v>
      </c>
      <c r="B17" s="69" t="s">
        <v>597</v>
      </c>
      <c r="C17" s="70" t="s">
        <v>598</v>
      </c>
      <c r="D17" s="69" t="s">
        <v>163</v>
      </c>
      <c r="E17" s="69" t="s">
        <v>45</v>
      </c>
      <c r="F17" s="69" t="s">
        <v>46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>
        <v>23232</v>
      </c>
      <c r="S17" s="69"/>
      <c r="T17" s="10" t="s">
        <v>791</v>
      </c>
      <c r="U17" s="69" t="s">
        <v>47</v>
      </c>
      <c r="V17" s="2"/>
      <c r="W17" s="18"/>
    </row>
    <row r="18" spans="1:24" ht="30" customHeight="1" x14ac:dyDescent="0.2">
      <c r="A18" s="68">
        <v>43570</v>
      </c>
      <c r="B18" s="69" t="s">
        <v>629</v>
      </c>
      <c r="C18" s="69" t="s">
        <v>630</v>
      </c>
      <c r="D18" s="69" t="s">
        <v>68</v>
      </c>
      <c r="E18" s="69" t="s">
        <v>45</v>
      </c>
      <c r="F18" s="69" t="s">
        <v>23</v>
      </c>
      <c r="G18" s="69"/>
      <c r="H18" s="69">
        <v>34500</v>
      </c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10" t="s">
        <v>792</v>
      </c>
      <c r="U18" s="69" t="s">
        <v>47</v>
      </c>
      <c r="V18" s="2"/>
      <c r="W18" s="18"/>
    </row>
    <row r="19" spans="1:24" ht="30" customHeight="1" x14ac:dyDescent="0.2">
      <c r="A19" s="68">
        <v>43571</v>
      </c>
      <c r="B19" s="69" t="s">
        <v>641</v>
      </c>
      <c r="C19" s="70" t="s">
        <v>642</v>
      </c>
      <c r="D19" s="69" t="s">
        <v>163</v>
      </c>
      <c r="E19" s="69" t="s">
        <v>45</v>
      </c>
      <c r="F19" s="69" t="s">
        <v>46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>
        <v>12060</v>
      </c>
      <c r="S19" s="69"/>
      <c r="T19" s="10" t="s">
        <v>793</v>
      </c>
      <c r="U19" s="69" t="s">
        <v>559</v>
      </c>
      <c r="V19" s="2"/>
      <c r="W19" s="18"/>
    </row>
    <row r="20" spans="1:24" ht="30" customHeight="1" x14ac:dyDescent="0.2">
      <c r="A20" s="54">
        <v>43572</v>
      </c>
      <c r="B20" s="9" t="s">
        <v>696</v>
      </c>
      <c r="C20" s="55" t="s">
        <v>697</v>
      </c>
      <c r="D20" s="9" t="s">
        <v>163</v>
      </c>
      <c r="E20" s="9" t="s">
        <v>45</v>
      </c>
      <c r="F20" s="9" t="s">
        <v>700</v>
      </c>
      <c r="G20" s="9"/>
      <c r="H20" s="9">
        <v>8400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0" t="s">
        <v>794</v>
      </c>
      <c r="U20" s="9" t="s">
        <v>47</v>
      </c>
      <c r="V20" s="9"/>
      <c r="W20" s="21"/>
    </row>
    <row r="21" spans="1:24" ht="30" customHeight="1" x14ac:dyDescent="0.2">
      <c r="A21" s="54">
        <v>43572</v>
      </c>
      <c r="B21" s="9" t="s">
        <v>702</v>
      </c>
      <c r="C21" s="55" t="s">
        <v>703</v>
      </c>
      <c r="D21" s="9" t="s">
        <v>54</v>
      </c>
      <c r="E21" s="9" t="s">
        <v>45</v>
      </c>
      <c r="F21" s="9" t="s">
        <v>46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15200</v>
      </c>
      <c r="S21" s="9"/>
      <c r="T21" s="10" t="s">
        <v>795</v>
      </c>
      <c r="U21" s="9" t="s">
        <v>559</v>
      </c>
      <c r="V21" s="9"/>
      <c r="W21" s="21"/>
    </row>
    <row r="22" spans="1:24" ht="30" customHeight="1" x14ac:dyDescent="0.2">
      <c r="A22" s="54">
        <v>43572</v>
      </c>
      <c r="B22" s="9" t="s">
        <v>751</v>
      </c>
      <c r="C22" s="9" t="s">
        <v>754</v>
      </c>
      <c r="D22" s="9" t="s">
        <v>755</v>
      </c>
      <c r="E22" s="9" t="s">
        <v>45</v>
      </c>
      <c r="F22" s="9" t="s">
        <v>23</v>
      </c>
      <c r="G22" s="9"/>
      <c r="H22" s="9">
        <v>700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 t="s">
        <v>796</v>
      </c>
      <c r="U22" s="9" t="s">
        <v>55</v>
      </c>
      <c r="V22" s="9"/>
      <c r="W22" s="21"/>
    </row>
    <row r="23" spans="1:24" ht="30" customHeight="1" x14ac:dyDescent="0.2">
      <c r="A23" s="54">
        <v>43573</v>
      </c>
      <c r="B23" s="9" t="s">
        <v>756</v>
      </c>
      <c r="C23" s="55" t="s">
        <v>757</v>
      </c>
      <c r="D23" s="9" t="s">
        <v>755</v>
      </c>
      <c r="E23" s="9" t="s">
        <v>45</v>
      </c>
      <c r="F23" s="9" t="s">
        <v>23</v>
      </c>
      <c r="G23" s="9"/>
      <c r="H23" s="9">
        <v>700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 t="s">
        <v>797</v>
      </c>
      <c r="U23" s="9" t="s">
        <v>559</v>
      </c>
      <c r="V23" s="9"/>
      <c r="W23" s="21"/>
    </row>
    <row r="24" spans="1:24" ht="30" customHeight="1" x14ac:dyDescent="0.2">
      <c r="A24" s="54">
        <v>43575</v>
      </c>
      <c r="B24" s="9" t="s">
        <v>826</v>
      </c>
      <c r="C24" s="55" t="s">
        <v>827</v>
      </c>
      <c r="D24" s="9" t="s">
        <v>163</v>
      </c>
      <c r="E24" s="9" t="s">
        <v>45</v>
      </c>
      <c r="F24" s="9" t="s">
        <v>46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24000</v>
      </c>
      <c r="S24" s="9"/>
      <c r="T24" s="10"/>
      <c r="U24" s="9" t="s">
        <v>47</v>
      </c>
      <c r="V24" s="9"/>
      <c r="W24" s="21"/>
    </row>
    <row r="25" spans="1:24" ht="30" customHeight="1" x14ac:dyDescent="0.2">
      <c r="A25" s="68">
        <v>43575</v>
      </c>
      <c r="B25" s="69" t="s">
        <v>832</v>
      </c>
      <c r="C25" s="70" t="s">
        <v>833</v>
      </c>
      <c r="D25" s="69" t="s">
        <v>54</v>
      </c>
      <c r="E25" s="69" t="s">
        <v>45</v>
      </c>
      <c r="F25" s="69" t="s">
        <v>23</v>
      </c>
      <c r="G25" s="69"/>
      <c r="H25" s="69">
        <v>2400</v>
      </c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88"/>
      <c r="U25" s="69" t="s">
        <v>55</v>
      </c>
      <c r="V25" s="69"/>
      <c r="W25" s="89"/>
    </row>
    <row r="26" spans="1:24" ht="30" customHeight="1" x14ac:dyDescent="0.2">
      <c r="A26" s="54">
        <v>43576</v>
      </c>
      <c r="B26" s="9" t="s">
        <v>837</v>
      </c>
      <c r="C26" s="55" t="s">
        <v>838</v>
      </c>
      <c r="D26" s="9" t="s">
        <v>54</v>
      </c>
      <c r="E26" s="9" t="s">
        <v>199</v>
      </c>
      <c r="F26" s="9" t="s">
        <v>700</v>
      </c>
      <c r="G26" s="9"/>
      <c r="H26" s="9">
        <v>2000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"/>
      <c r="U26" s="9" t="s">
        <v>559</v>
      </c>
      <c r="V26" s="9"/>
      <c r="W26" s="18"/>
    </row>
    <row r="27" spans="1:24" ht="30" customHeight="1" x14ac:dyDescent="0.2">
      <c r="A27" s="68">
        <v>43580</v>
      </c>
      <c r="B27" s="69" t="s">
        <v>947</v>
      </c>
      <c r="C27" s="70" t="s">
        <v>948</v>
      </c>
      <c r="D27" s="69" t="s">
        <v>68</v>
      </c>
      <c r="E27" s="69" t="s">
        <v>45</v>
      </c>
      <c r="F27" s="69" t="s">
        <v>209</v>
      </c>
      <c r="G27" s="69"/>
      <c r="H27" s="69"/>
      <c r="I27" s="69">
        <v>29500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88"/>
      <c r="U27" s="69" t="s">
        <v>559</v>
      </c>
      <c r="V27" s="2"/>
      <c r="W27" s="18"/>
    </row>
    <row r="28" spans="1:24" ht="30.75" customHeight="1" x14ac:dyDescent="0.2">
      <c r="A28" s="99">
        <v>43582</v>
      </c>
      <c r="B28" s="96" t="s">
        <v>576</v>
      </c>
      <c r="C28" s="97" t="s">
        <v>1074</v>
      </c>
      <c r="D28" s="96" t="s">
        <v>68</v>
      </c>
      <c r="E28" s="96" t="s">
        <v>45</v>
      </c>
      <c r="F28" s="96" t="s">
        <v>209</v>
      </c>
      <c r="G28" s="96">
        <v>52000</v>
      </c>
      <c r="H28" s="96"/>
      <c r="I28" s="96"/>
      <c r="J28" s="96">
        <v>52000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100" t="s">
        <v>1079</v>
      </c>
      <c r="V28" s="96" t="s">
        <v>559</v>
      </c>
      <c r="W28" s="2"/>
      <c r="X28" s="18"/>
    </row>
    <row r="29" spans="1:24" ht="30" customHeight="1" x14ac:dyDescent="0.2">
      <c r="A29" s="105">
        <v>43583</v>
      </c>
      <c r="B29" s="106" t="s">
        <v>1111</v>
      </c>
      <c r="C29" s="107" t="s">
        <v>1112</v>
      </c>
      <c r="D29" s="106" t="s">
        <v>1113</v>
      </c>
      <c r="E29" s="106" t="s">
        <v>1114</v>
      </c>
      <c r="F29" s="106" t="s">
        <v>1116</v>
      </c>
      <c r="G29" s="39"/>
      <c r="H29" s="39"/>
      <c r="I29" s="39"/>
      <c r="J29" s="39"/>
      <c r="K29" s="39"/>
      <c r="L29" s="39"/>
      <c r="M29" s="106">
        <v>75504</v>
      </c>
      <c r="N29" s="106"/>
      <c r="O29" s="106"/>
      <c r="P29" s="106"/>
      <c r="Q29" s="106"/>
      <c r="R29" s="106"/>
      <c r="S29" s="106"/>
      <c r="U29" s="108" t="s">
        <v>1118</v>
      </c>
      <c r="V29" s="106" t="s">
        <v>1117</v>
      </c>
      <c r="W29" s="39"/>
    </row>
    <row r="30" spans="1:24" ht="30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4" ht="30" customHeight="1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ht="30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30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30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30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30" customHeight="1" x14ac:dyDescent="0.2">
      <c r="A36" s="39"/>
      <c r="B36" s="39"/>
      <c r="C36" s="39"/>
      <c r="D36" s="39"/>
      <c r="E36" s="39"/>
      <c r="F36" s="39"/>
      <c r="G36" s="39"/>
      <c r="H36" s="92">
        <f>SUM(H2:H35)</f>
        <v>134380</v>
      </c>
      <c r="I36" s="92">
        <f t="shared" ref="I36:R36" si="0">SUM(I2:I35)</f>
        <v>59140</v>
      </c>
      <c r="J36" s="92">
        <f t="shared" si="0"/>
        <v>52000</v>
      </c>
      <c r="K36" s="92">
        <f t="shared" si="0"/>
        <v>0</v>
      </c>
      <c r="L36" s="92">
        <f t="shared" si="0"/>
        <v>0</v>
      </c>
      <c r="M36" s="92">
        <f t="shared" si="0"/>
        <v>75504</v>
      </c>
      <c r="N36" s="92">
        <f t="shared" si="0"/>
        <v>0</v>
      </c>
      <c r="O36" s="92">
        <f t="shared" si="0"/>
        <v>0</v>
      </c>
      <c r="P36" s="92">
        <f t="shared" si="0"/>
        <v>0</v>
      </c>
      <c r="Q36" s="92">
        <f t="shared" si="0"/>
        <v>0</v>
      </c>
      <c r="R36" s="92">
        <f t="shared" si="0"/>
        <v>567940</v>
      </c>
      <c r="S36" s="39"/>
      <c r="T36" s="39"/>
      <c r="U36" s="39"/>
      <c r="V36" s="39"/>
      <c r="W36" s="39"/>
    </row>
    <row r="37" spans="1:23" ht="30" customHeight="1" x14ac:dyDescent="0.2">
      <c r="A37" s="39"/>
      <c r="B37" s="39"/>
      <c r="C37" s="39"/>
      <c r="D37" s="39"/>
      <c r="E37" s="39"/>
      <c r="F37" s="39"/>
      <c r="G37" s="39"/>
      <c r="H37" s="134">
        <f>H36+I36+J36+K36+L36+M36+R36</f>
        <v>888964</v>
      </c>
      <c r="I37" s="135"/>
      <c r="J37" s="135"/>
      <c r="K37" s="135"/>
      <c r="L37" s="135"/>
      <c r="M37" s="135"/>
      <c r="N37" s="135"/>
      <c r="O37" s="135"/>
      <c r="P37" s="135"/>
      <c r="Q37" s="135"/>
      <c r="R37" s="136"/>
      <c r="S37" s="39"/>
      <c r="T37" s="39"/>
      <c r="U37" s="39"/>
      <c r="V37" s="39"/>
      <c r="W37" s="39"/>
    </row>
    <row r="38" spans="1:23" ht="30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30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30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30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</sheetData>
  <mergeCells count="1">
    <mergeCell ref="H37:R37"/>
  </mergeCells>
  <phoneticPr fontId="3" type="noConversion"/>
  <pageMargins left="0" right="0" top="0" bottom="0" header="0.31496062992125984" footer="0.31496062992125984"/>
  <pageSetup paperSize="9" scale="5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1845E-13E1-4DB7-8DFC-1AED6B23C3FB}">
  <sheetPr>
    <tabColor rgb="FFFFFF00"/>
  </sheetPr>
  <dimension ref="A1:W2"/>
  <sheetViews>
    <sheetView workbookViewId="0">
      <selection activeCell="D36" sqref="D36"/>
    </sheetView>
  </sheetViews>
  <sheetFormatPr defaultRowHeight="14.25" x14ac:dyDescent="0.2"/>
  <cols>
    <col min="1" max="1" width="11.25" customWidth="1"/>
  </cols>
  <sheetData>
    <row r="1" spans="1:23" ht="36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10" t="s">
        <v>19</v>
      </c>
      <c r="U1" s="6" t="s">
        <v>20</v>
      </c>
      <c r="V1" s="3" t="s">
        <v>21</v>
      </c>
      <c r="W1" s="7" t="s">
        <v>22</v>
      </c>
    </row>
    <row r="2" spans="1:23" x14ac:dyDescent="0.2">
      <c r="A2" s="1">
        <v>43556</v>
      </c>
      <c r="B2" s="2" t="s">
        <v>27</v>
      </c>
      <c r="C2" s="47" t="s">
        <v>38</v>
      </c>
      <c r="D2" s="2" t="s">
        <v>24</v>
      </c>
      <c r="E2" s="3" t="s">
        <v>25</v>
      </c>
      <c r="F2" s="3" t="s">
        <v>23</v>
      </c>
      <c r="G2" s="4"/>
      <c r="H2" s="8">
        <v>20000</v>
      </c>
      <c r="I2" s="8"/>
      <c r="J2" s="8"/>
      <c r="K2" s="8"/>
      <c r="L2" s="8"/>
      <c r="M2" s="8"/>
      <c r="N2" s="8"/>
      <c r="O2" s="8"/>
      <c r="P2" s="8"/>
      <c r="Q2" s="8"/>
      <c r="R2" s="8"/>
      <c r="S2" s="5"/>
      <c r="T2" s="10" t="s">
        <v>102</v>
      </c>
      <c r="U2" s="6" t="s">
        <v>26</v>
      </c>
      <c r="V2" s="3"/>
      <c r="W2" s="7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23250-C39F-40BC-ADE5-0A5A59FC558F}">
  <sheetPr>
    <tabColor rgb="FFFFFF00"/>
  </sheetPr>
  <dimension ref="A1:V20"/>
  <sheetViews>
    <sheetView workbookViewId="0">
      <selection activeCell="C15" sqref="C15"/>
    </sheetView>
  </sheetViews>
  <sheetFormatPr defaultRowHeight="14.25" x14ac:dyDescent="0.2"/>
  <cols>
    <col min="1" max="1" width="12.5" customWidth="1"/>
    <col min="3" max="3" width="17.75" customWidth="1"/>
    <col min="7" max="7" width="0" hidden="1" customWidth="1"/>
    <col min="8" max="8" width="13" customWidth="1"/>
    <col min="9" max="9" width="12.875" customWidth="1"/>
    <col min="10" max="10" width="12.125" customWidth="1"/>
    <col min="12" max="12" width="0" hidden="1" customWidth="1"/>
    <col min="14" max="17" width="0" hidden="1" customWidth="1"/>
    <col min="18" max="18" width="12.625" customWidth="1"/>
    <col min="25" max="25" width="11.75" customWidth="1"/>
  </cols>
  <sheetData>
    <row r="1" spans="1:22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10" t="s">
        <v>19</v>
      </c>
      <c r="U1" s="6" t="s">
        <v>20</v>
      </c>
      <c r="V1" s="3" t="s">
        <v>21</v>
      </c>
    </row>
    <row r="2" spans="1:22" ht="30" customHeight="1" x14ac:dyDescent="0.2">
      <c r="A2" s="68">
        <v>43556</v>
      </c>
      <c r="B2" s="69" t="s">
        <v>48</v>
      </c>
      <c r="C2" s="69" t="s">
        <v>49</v>
      </c>
      <c r="D2" s="69" t="s">
        <v>44</v>
      </c>
      <c r="E2" s="71" t="s">
        <v>50</v>
      </c>
      <c r="F2" s="71" t="s">
        <v>23</v>
      </c>
      <c r="G2" s="72"/>
      <c r="H2" s="73">
        <v>6000</v>
      </c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  <c r="T2" s="10" t="s">
        <v>103</v>
      </c>
      <c r="U2" s="10" t="s">
        <v>51</v>
      </c>
      <c r="V2" s="11"/>
    </row>
    <row r="3" spans="1:22" ht="30" customHeight="1" x14ac:dyDescent="0.2">
      <c r="A3" s="68">
        <v>43557</v>
      </c>
      <c r="B3" s="69" t="s">
        <v>147</v>
      </c>
      <c r="C3" s="70" t="s">
        <v>125</v>
      </c>
      <c r="D3" s="69" t="s">
        <v>68</v>
      </c>
      <c r="E3" s="69" t="s">
        <v>50</v>
      </c>
      <c r="F3" s="69" t="s">
        <v>23</v>
      </c>
      <c r="G3" s="69"/>
      <c r="H3" s="69">
        <v>26500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0" t="s">
        <v>247</v>
      </c>
      <c r="U3" s="2" t="s">
        <v>51</v>
      </c>
      <c r="V3" s="2"/>
    </row>
    <row r="4" spans="1:22" ht="30" customHeight="1" x14ac:dyDescent="0.2">
      <c r="A4" s="68">
        <v>43562</v>
      </c>
      <c r="B4" s="69" t="s">
        <v>189</v>
      </c>
      <c r="C4" s="70" t="s">
        <v>191</v>
      </c>
      <c r="D4" s="69" t="s">
        <v>163</v>
      </c>
      <c r="E4" s="69" t="s">
        <v>50</v>
      </c>
      <c r="F4" s="69" t="s">
        <v>23</v>
      </c>
      <c r="G4" s="69"/>
      <c r="H4" s="69">
        <v>5000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0" t="s">
        <v>248</v>
      </c>
      <c r="U4" s="2" t="s">
        <v>51</v>
      </c>
      <c r="V4" s="2"/>
    </row>
    <row r="5" spans="1:22" ht="30" customHeight="1" x14ac:dyDescent="0.2">
      <c r="A5" s="68">
        <v>43570</v>
      </c>
      <c r="B5" s="69" t="s">
        <v>603</v>
      </c>
      <c r="C5" s="70" t="s">
        <v>604</v>
      </c>
      <c r="D5" s="69" t="s">
        <v>605</v>
      </c>
      <c r="E5" s="69" t="s">
        <v>50</v>
      </c>
      <c r="F5" s="69" t="s">
        <v>46</v>
      </c>
      <c r="G5" s="96"/>
      <c r="H5" s="69"/>
      <c r="I5" s="69"/>
      <c r="J5" s="69"/>
      <c r="K5" s="69"/>
      <c r="L5" s="96"/>
      <c r="M5" s="69"/>
      <c r="N5" s="96"/>
      <c r="O5" s="96"/>
      <c r="P5" s="96"/>
      <c r="Q5" s="96"/>
      <c r="R5" s="69">
        <v>73920</v>
      </c>
      <c r="S5" s="69"/>
      <c r="T5" s="10"/>
      <c r="U5" s="69" t="s">
        <v>51</v>
      </c>
      <c r="V5" s="2"/>
    </row>
    <row r="6" spans="1:22" ht="30" customHeight="1" x14ac:dyDescent="0.2">
      <c r="A6" s="68">
        <v>43571</v>
      </c>
      <c r="B6" s="69" t="s">
        <v>647</v>
      </c>
      <c r="C6" s="70" t="s">
        <v>648</v>
      </c>
      <c r="D6" s="69" t="s">
        <v>68</v>
      </c>
      <c r="E6" s="69" t="s">
        <v>50</v>
      </c>
      <c r="F6" s="69" t="s">
        <v>23</v>
      </c>
      <c r="G6" s="69"/>
      <c r="H6" s="69">
        <v>5000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10"/>
      <c r="U6" s="69" t="s">
        <v>51</v>
      </c>
      <c r="V6" s="2"/>
    </row>
    <row r="7" spans="1:22" ht="30" customHeight="1" x14ac:dyDescent="0.2">
      <c r="A7" s="68">
        <v>43573</v>
      </c>
      <c r="B7" s="69" t="s">
        <v>759</v>
      </c>
      <c r="C7" s="70" t="s">
        <v>760</v>
      </c>
      <c r="D7" s="69" t="s">
        <v>44</v>
      </c>
      <c r="E7" s="69" t="s">
        <v>50</v>
      </c>
      <c r="F7" s="69" t="s">
        <v>209</v>
      </c>
      <c r="G7" s="96"/>
      <c r="H7" s="69"/>
      <c r="I7" s="69">
        <v>8640</v>
      </c>
      <c r="J7" s="69"/>
      <c r="K7" s="69"/>
      <c r="L7" s="96"/>
      <c r="M7" s="69"/>
      <c r="N7" s="96"/>
      <c r="O7" s="96"/>
      <c r="P7" s="96"/>
      <c r="Q7" s="96"/>
      <c r="R7" s="69"/>
      <c r="S7" s="9"/>
      <c r="T7" s="10" t="s">
        <v>764</v>
      </c>
      <c r="U7" s="9" t="s">
        <v>51</v>
      </c>
      <c r="V7" s="9"/>
    </row>
    <row r="8" spans="1:22" ht="30" customHeight="1" x14ac:dyDescent="0.2">
      <c r="A8" s="68">
        <v>43574</v>
      </c>
      <c r="B8" s="69" t="s">
        <v>808</v>
      </c>
      <c r="C8" s="70" t="s">
        <v>809</v>
      </c>
      <c r="D8" s="69" t="s">
        <v>68</v>
      </c>
      <c r="E8" s="69" t="s">
        <v>50</v>
      </c>
      <c r="F8" s="69" t="s">
        <v>811</v>
      </c>
      <c r="G8" s="96"/>
      <c r="H8" s="69"/>
      <c r="I8" s="69"/>
      <c r="J8" s="69">
        <v>29500</v>
      </c>
      <c r="K8" s="69"/>
      <c r="L8" s="96"/>
      <c r="M8" s="69"/>
      <c r="N8" s="96"/>
      <c r="O8" s="96"/>
      <c r="P8" s="96"/>
      <c r="Q8" s="96"/>
      <c r="R8" s="69"/>
      <c r="S8" s="69"/>
      <c r="T8" s="88" t="s">
        <v>813</v>
      </c>
      <c r="U8" s="69" t="s">
        <v>51</v>
      </c>
      <c r="V8" s="69"/>
    </row>
    <row r="9" spans="1:22" ht="30" customHeight="1" x14ac:dyDescent="0.2">
      <c r="A9" s="68">
        <v>43577</v>
      </c>
      <c r="B9" s="69" t="s">
        <v>880</v>
      </c>
      <c r="C9" s="70" t="s">
        <v>881</v>
      </c>
      <c r="D9" s="69" t="s">
        <v>163</v>
      </c>
      <c r="E9" s="69" t="s">
        <v>50</v>
      </c>
      <c r="F9" s="69" t="s">
        <v>23</v>
      </c>
      <c r="G9" s="96"/>
      <c r="H9" s="69">
        <v>5400</v>
      </c>
      <c r="I9" s="69"/>
      <c r="J9" s="69"/>
      <c r="K9" s="69"/>
      <c r="L9" s="96"/>
      <c r="M9" s="69"/>
      <c r="N9" s="96"/>
      <c r="O9" s="96"/>
      <c r="P9" s="96"/>
      <c r="Q9" s="96"/>
      <c r="R9" s="69"/>
      <c r="S9" s="69"/>
      <c r="T9" s="88"/>
      <c r="U9" s="69" t="s">
        <v>51</v>
      </c>
      <c r="V9" s="69"/>
    </row>
    <row r="10" spans="1:22" ht="30" customHeight="1" x14ac:dyDescent="0.2">
      <c r="A10" s="68">
        <v>43580</v>
      </c>
      <c r="B10" s="69" t="s">
        <v>962</v>
      </c>
      <c r="C10" s="70" t="s">
        <v>963</v>
      </c>
      <c r="D10" s="69" t="s">
        <v>964</v>
      </c>
      <c r="E10" s="69" t="s">
        <v>50</v>
      </c>
      <c r="F10" s="69" t="s">
        <v>23</v>
      </c>
      <c r="G10" s="96"/>
      <c r="H10" s="69">
        <v>2160</v>
      </c>
      <c r="I10" s="69"/>
      <c r="J10" s="69"/>
      <c r="K10" s="69"/>
      <c r="L10" s="96"/>
      <c r="M10" s="69"/>
      <c r="N10" s="96"/>
      <c r="O10" s="96"/>
      <c r="P10" s="96"/>
      <c r="Q10" s="96"/>
      <c r="R10" s="69"/>
      <c r="S10" s="69"/>
      <c r="T10" s="88"/>
      <c r="U10" s="69" t="s">
        <v>965</v>
      </c>
      <c r="V10" s="2"/>
    </row>
    <row r="11" spans="1:22" ht="30" customHeight="1" x14ac:dyDescent="0.2">
      <c r="A11" s="99">
        <v>43582</v>
      </c>
      <c r="B11" s="96" t="s">
        <v>1049</v>
      </c>
      <c r="C11" s="96" t="s">
        <v>1051</v>
      </c>
      <c r="D11" s="96" t="s">
        <v>1053</v>
      </c>
      <c r="E11" s="96" t="s">
        <v>50</v>
      </c>
      <c r="F11" s="96" t="s">
        <v>209</v>
      </c>
      <c r="G11" s="122"/>
      <c r="H11" s="122"/>
      <c r="I11" s="96">
        <v>34100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100"/>
      <c r="U11" s="96" t="s">
        <v>1056</v>
      </c>
      <c r="V11" s="39"/>
    </row>
    <row r="12" spans="1:22" ht="30" customHeight="1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 ht="30" customHeight="1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2" ht="30" customHeight="1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2" ht="30" customHeight="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2" ht="30" customHeight="1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 ht="30" customHeight="1" x14ac:dyDescent="0.2">
      <c r="A17" s="39"/>
      <c r="B17" s="39"/>
      <c r="C17" s="39"/>
      <c r="D17" s="39"/>
      <c r="E17" s="39"/>
      <c r="F17" s="39"/>
      <c r="G17" s="39"/>
      <c r="H17" s="92">
        <f>SUM(H2:H16)</f>
        <v>50060</v>
      </c>
      <c r="I17" s="92">
        <f t="shared" ref="I17:R17" si="0">SUM(I2:I16)</f>
        <v>42740</v>
      </c>
      <c r="J17" s="92">
        <f t="shared" si="0"/>
        <v>29500</v>
      </c>
      <c r="K17" s="92">
        <f t="shared" si="0"/>
        <v>0</v>
      </c>
      <c r="L17" s="92">
        <f t="shared" si="0"/>
        <v>0</v>
      </c>
      <c r="M17" s="92">
        <f t="shared" si="0"/>
        <v>0</v>
      </c>
      <c r="N17" s="92">
        <f t="shared" si="0"/>
        <v>0</v>
      </c>
      <c r="O17" s="92">
        <f t="shared" si="0"/>
        <v>0</v>
      </c>
      <c r="P17" s="92">
        <f t="shared" si="0"/>
        <v>0</v>
      </c>
      <c r="Q17" s="92">
        <f t="shared" si="0"/>
        <v>0</v>
      </c>
      <c r="R17" s="92">
        <f t="shared" si="0"/>
        <v>73920</v>
      </c>
      <c r="S17" s="39"/>
      <c r="T17" s="39"/>
      <c r="U17" s="39"/>
      <c r="V17" s="39"/>
    </row>
    <row r="18" spans="1:22" ht="30" customHeight="1" x14ac:dyDescent="0.2">
      <c r="A18" s="39"/>
      <c r="B18" s="39"/>
      <c r="C18" s="39"/>
      <c r="D18" s="39"/>
      <c r="E18" s="39"/>
      <c r="F18" s="39"/>
      <c r="G18" s="39"/>
      <c r="H18" s="134">
        <f>H17+I17+J17+K17+M17+R17</f>
        <v>196220</v>
      </c>
      <c r="I18" s="135"/>
      <c r="J18" s="135"/>
      <c r="K18" s="135"/>
      <c r="L18" s="135"/>
      <c r="M18" s="135"/>
      <c r="N18" s="135"/>
      <c r="O18" s="135"/>
      <c r="P18" s="135"/>
      <c r="Q18" s="135"/>
      <c r="R18" s="136"/>
      <c r="S18" s="39"/>
      <c r="T18" s="39"/>
      <c r="U18" s="39"/>
      <c r="V18" s="39"/>
    </row>
    <row r="19" spans="1:22" ht="30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 ht="30" customHeight="1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</sheetData>
  <mergeCells count="1">
    <mergeCell ref="H18:R18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C7A64-D5BC-4D7B-A17B-AAC093BCAB7C}">
  <sheetPr>
    <tabColor rgb="FFFFFF00"/>
  </sheetPr>
  <dimension ref="A1:W42"/>
  <sheetViews>
    <sheetView topLeftCell="A22" workbookViewId="0">
      <selection activeCell="V35" sqref="V35"/>
    </sheetView>
  </sheetViews>
  <sheetFormatPr defaultRowHeight="14.25" x14ac:dyDescent="0.2"/>
  <cols>
    <col min="1" max="1" width="14.625" customWidth="1"/>
    <col min="7" max="13" width="0" hidden="1" customWidth="1"/>
    <col min="14" max="14" width="16.5" customWidth="1"/>
    <col min="15" max="19" width="0" hidden="1" customWidth="1"/>
  </cols>
  <sheetData>
    <row r="1" spans="1:23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10" t="s">
        <v>19</v>
      </c>
      <c r="U1" s="6" t="s">
        <v>20</v>
      </c>
      <c r="V1" s="3" t="s">
        <v>21</v>
      </c>
      <c r="W1" s="7" t="s">
        <v>22</v>
      </c>
    </row>
    <row r="2" spans="1:23" ht="30" customHeight="1" x14ac:dyDescent="0.2">
      <c r="A2" s="1">
        <v>43557</v>
      </c>
      <c r="B2" s="2" t="s">
        <v>61</v>
      </c>
      <c r="C2" s="2" t="s">
        <v>62</v>
      </c>
      <c r="D2" s="2" t="s">
        <v>24</v>
      </c>
      <c r="E2" s="3" t="s">
        <v>64</v>
      </c>
      <c r="F2" s="3" t="s">
        <v>65</v>
      </c>
      <c r="G2" s="4"/>
      <c r="H2" s="8"/>
      <c r="I2" s="8"/>
      <c r="J2" s="8"/>
      <c r="K2" s="8"/>
      <c r="L2" s="8"/>
      <c r="M2" s="8"/>
      <c r="N2" s="8">
        <v>50000</v>
      </c>
      <c r="O2" s="8"/>
      <c r="P2" s="8"/>
      <c r="Q2" s="8"/>
      <c r="R2" s="8"/>
      <c r="S2" s="5"/>
      <c r="T2" s="10" t="s">
        <v>798</v>
      </c>
      <c r="U2" s="6" t="s">
        <v>66</v>
      </c>
      <c r="V2" s="3"/>
      <c r="W2" s="17"/>
    </row>
    <row r="3" spans="1:23" ht="30" customHeight="1" x14ac:dyDescent="0.2">
      <c r="A3" s="1">
        <v>43558</v>
      </c>
      <c r="B3" s="2" t="s">
        <v>126</v>
      </c>
      <c r="C3" s="19" t="s">
        <v>127</v>
      </c>
      <c r="D3" s="2" t="s">
        <v>128</v>
      </c>
      <c r="E3" s="2" t="s">
        <v>64</v>
      </c>
      <c r="F3" s="2" t="s">
        <v>65</v>
      </c>
      <c r="G3" s="2"/>
      <c r="H3" s="2"/>
      <c r="I3" s="2"/>
      <c r="J3" s="2"/>
      <c r="K3" s="2"/>
      <c r="L3" s="2"/>
      <c r="M3" s="2"/>
      <c r="N3" s="2">
        <v>45200</v>
      </c>
      <c r="O3" s="2"/>
      <c r="P3" s="2"/>
      <c r="Q3" s="2"/>
      <c r="R3" s="2"/>
      <c r="S3" s="2"/>
      <c r="T3" s="10" t="s">
        <v>799</v>
      </c>
      <c r="U3" s="2" t="s">
        <v>66</v>
      </c>
      <c r="V3" s="2"/>
      <c r="W3" s="21"/>
    </row>
    <row r="4" spans="1:23" ht="30" customHeight="1" x14ac:dyDescent="0.2">
      <c r="A4" s="54">
        <v>43559</v>
      </c>
      <c r="B4" s="9" t="s">
        <v>148</v>
      </c>
      <c r="C4" s="55" t="s">
        <v>127</v>
      </c>
      <c r="D4" s="9" t="s">
        <v>24</v>
      </c>
      <c r="E4" s="9" t="s">
        <v>64</v>
      </c>
      <c r="F4" s="9" t="s">
        <v>65</v>
      </c>
      <c r="G4" s="9"/>
      <c r="H4" s="9"/>
      <c r="I4" s="9"/>
      <c r="J4" s="9"/>
      <c r="K4" s="9"/>
      <c r="L4" s="9"/>
      <c r="M4" s="9"/>
      <c r="N4" s="9">
        <v>50000</v>
      </c>
      <c r="O4" s="9"/>
      <c r="P4" s="9"/>
      <c r="Q4" s="9"/>
      <c r="R4" s="9"/>
      <c r="S4" s="9"/>
      <c r="T4" s="10" t="s">
        <v>801</v>
      </c>
      <c r="U4" s="9" t="s">
        <v>152</v>
      </c>
      <c r="V4" s="2"/>
      <c r="W4" s="18"/>
    </row>
    <row r="5" spans="1:23" ht="30" customHeight="1" x14ac:dyDescent="0.2">
      <c r="A5" s="54">
        <v>43560</v>
      </c>
      <c r="B5" s="9" t="s">
        <v>174</v>
      </c>
      <c r="C5" s="55" t="s">
        <v>175</v>
      </c>
      <c r="D5" s="9" t="s">
        <v>163</v>
      </c>
      <c r="E5" s="9" t="s">
        <v>64</v>
      </c>
      <c r="F5" s="9" t="s">
        <v>177</v>
      </c>
      <c r="G5" s="9"/>
      <c r="H5" s="9"/>
      <c r="I5" s="9"/>
      <c r="J5" s="9"/>
      <c r="K5" s="9"/>
      <c r="L5" s="9"/>
      <c r="M5" s="9"/>
      <c r="N5" s="9">
        <v>12000</v>
      </c>
      <c r="O5" s="9"/>
      <c r="P5" s="9"/>
      <c r="Q5" s="9"/>
      <c r="R5" s="9"/>
      <c r="S5" s="9"/>
      <c r="T5" s="10" t="s">
        <v>800</v>
      </c>
      <c r="U5" s="9" t="s">
        <v>66</v>
      </c>
      <c r="V5" s="2"/>
      <c r="W5" s="18"/>
    </row>
    <row r="6" spans="1:23" ht="30" customHeight="1" x14ac:dyDescent="0.2">
      <c r="A6" s="1">
        <v>43562</v>
      </c>
      <c r="B6" s="2" t="s">
        <v>205</v>
      </c>
      <c r="C6" s="19" t="s">
        <v>206</v>
      </c>
      <c r="D6" s="2" t="s">
        <v>207</v>
      </c>
      <c r="E6" s="2" t="s">
        <v>64</v>
      </c>
      <c r="F6" s="2" t="s">
        <v>65</v>
      </c>
      <c r="G6" s="2"/>
      <c r="H6" s="2"/>
      <c r="I6" s="2"/>
      <c r="J6" s="2"/>
      <c r="K6" s="2"/>
      <c r="L6" s="2"/>
      <c r="M6" s="2"/>
      <c r="N6" s="2">
        <v>10000</v>
      </c>
      <c r="O6" s="2"/>
      <c r="P6" s="2"/>
      <c r="Q6" s="2"/>
      <c r="R6" s="2"/>
      <c r="S6" s="2"/>
      <c r="T6" s="10" t="s">
        <v>802</v>
      </c>
      <c r="U6" s="2" t="s">
        <v>66</v>
      </c>
      <c r="V6" s="2"/>
      <c r="W6" s="18"/>
    </row>
    <row r="7" spans="1:23" ht="30" customHeight="1" x14ac:dyDescent="0.2">
      <c r="A7" s="54">
        <v>43564</v>
      </c>
      <c r="B7" s="9" t="s">
        <v>266</v>
      </c>
      <c r="C7" s="55" t="s">
        <v>267</v>
      </c>
      <c r="D7" s="9" t="s">
        <v>268</v>
      </c>
      <c r="E7" s="9" t="s">
        <v>64</v>
      </c>
      <c r="F7" s="9" t="s">
        <v>65</v>
      </c>
      <c r="G7" s="9"/>
      <c r="H7" s="9"/>
      <c r="I7" s="9"/>
      <c r="J7" s="9"/>
      <c r="K7" s="9"/>
      <c r="L7" s="9"/>
      <c r="M7" s="9"/>
      <c r="N7" s="9">
        <v>23000</v>
      </c>
      <c r="O7" s="9"/>
      <c r="P7" s="9"/>
      <c r="Q7" s="9"/>
      <c r="R7" s="9"/>
      <c r="S7" s="9"/>
      <c r="T7" s="10" t="s">
        <v>272</v>
      </c>
      <c r="U7" s="9" t="s">
        <v>66</v>
      </c>
      <c r="V7" s="2"/>
      <c r="W7" s="18"/>
    </row>
    <row r="8" spans="1:23" ht="30" customHeight="1" x14ac:dyDescent="0.2">
      <c r="A8" s="68">
        <v>43565</v>
      </c>
      <c r="B8" s="69" t="s">
        <v>282</v>
      </c>
      <c r="C8" s="70" t="s">
        <v>283</v>
      </c>
      <c r="D8" s="69" t="s">
        <v>284</v>
      </c>
      <c r="E8" s="69" t="s">
        <v>64</v>
      </c>
      <c r="F8" s="69" t="s">
        <v>807</v>
      </c>
      <c r="G8" s="69"/>
      <c r="H8" s="69"/>
      <c r="I8" s="69"/>
      <c r="J8" s="69"/>
      <c r="K8" s="69"/>
      <c r="L8" s="69"/>
      <c r="M8" s="69"/>
      <c r="N8" s="69">
        <v>9600</v>
      </c>
      <c r="O8" s="69"/>
      <c r="P8" s="69"/>
      <c r="Q8" s="69"/>
      <c r="R8" s="69"/>
      <c r="S8" s="69"/>
      <c r="T8" s="10" t="s">
        <v>287</v>
      </c>
      <c r="U8" s="69" t="s">
        <v>66</v>
      </c>
      <c r="V8" s="2"/>
      <c r="W8" s="18"/>
    </row>
    <row r="9" spans="1:23" ht="30" customHeight="1" x14ac:dyDescent="0.2">
      <c r="A9" s="68">
        <v>43566</v>
      </c>
      <c r="B9" s="69" t="s">
        <v>499</v>
      </c>
      <c r="C9" s="70" t="s">
        <v>500</v>
      </c>
      <c r="D9" s="69" t="s">
        <v>284</v>
      </c>
      <c r="E9" s="69" t="s">
        <v>502</v>
      </c>
      <c r="F9" s="69" t="s">
        <v>177</v>
      </c>
      <c r="G9" s="69"/>
      <c r="H9" s="69"/>
      <c r="I9" s="69"/>
      <c r="J9" s="69"/>
      <c r="K9" s="69"/>
      <c r="L9" s="69"/>
      <c r="M9" s="69"/>
      <c r="N9" s="69">
        <v>9120</v>
      </c>
      <c r="O9" s="69"/>
      <c r="P9" s="69"/>
      <c r="Q9" s="69"/>
      <c r="R9" s="69"/>
      <c r="S9" s="69"/>
      <c r="T9" s="10" t="s">
        <v>511</v>
      </c>
      <c r="U9" s="69" t="s">
        <v>152</v>
      </c>
      <c r="V9" s="2"/>
      <c r="W9" s="18"/>
    </row>
    <row r="10" spans="1:23" ht="30" customHeight="1" x14ac:dyDescent="0.2">
      <c r="A10" s="68">
        <v>43566</v>
      </c>
      <c r="B10" s="69" t="s">
        <v>505</v>
      </c>
      <c r="C10" s="70" t="s">
        <v>506</v>
      </c>
      <c r="D10" s="69" t="s">
        <v>507</v>
      </c>
      <c r="E10" s="69" t="s">
        <v>502</v>
      </c>
      <c r="F10" s="69" t="s">
        <v>177</v>
      </c>
      <c r="G10" s="69"/>
      <c r="H10" s="69"/>
      <c r="I10" s="69"/>
      <c r="J10" s="69"/>
      <c r="K10" s="69"/>
      <c r="L10" s="69"/>
      <c r="M10" s="69"/>
      <c r="N10" s="69">
        <v>200</v>
      </c>
      <c r="O10" s="69"/>
      <c r="P10" s="69"/>
      <c r="Q10" s="69"/>
      <c r="R10" s="69"/>
      <c r="S10" s="69"/>
      <c r="T10" s="10" t="s">
        <v>512</v>
      </c>
      <c r="U10" s="69" t="s">
        <v>152</v>
      </c>
      <c r="V10" s="2"/>
      <c r="W10" s="18"/>
    </row>
    <row r="11" spans="1:23" ht="30" customHeight="1" x14ac:dyDescent="0.2">
      <c r="A11" s="68">
        <v>43566</v>
      </c>
      <c r="B11" s="69" t="s">
        <v>508</v>
      </c>
      <c r="C11" s="70" t="s">
        <v>509</v>
      </c>
      <c r="D11" s="69" t="s">
        <v>510</v>
      </c>
      <c r="E11" s="69" t="s">
        <v>502</v>
      </c>
      <c r="F11" s="69" t="s">
        <v>177</v>
      </c>
      <c r="G11" s="69"/>
      <c r="H11" s="69"/>
      <c r="I11" s="69"/>
      <c r="J11" s="69"/>
      <c r="K11" s="69"/>
      <c r="L11" s="69"/>
      <c r="M11" s="69"/>
      <c r="N11" s="69">
        <v>6000</v>
      </c>
      <c r="O11" s="69"/>
      <c r="P11" s="69"/>
      <c r="Q11" s="69"/>
      <c r="R11" s="69"/>
      <c r="S11" s="69"/>
      <c r="T11" s="10" t="s">
        <v>513</v>
      </c>
      <c r="U11" s="69" t="s">
        <v>152</v>
      </c>
      <c r="V11" s="2"/>
      <c r="W11" s="18"/>
    </row>
    <row r="12" spans="1:23" ht="30" customHeight="1" x14ac:dyDescent="0.2">
      <c r="A12" s="68">
        <v>43567</v>
      </c>
      <c r="B12" s="69" t="s">
        <v>548</v>
      </c>
      <c r="C12" s="70" t="s">
        <v>549</v>
      </c>
      <c r="D12" s="69" t="s">
        <v>207</v>
      </c>
      <c r="E12" s="69" t="s">
        <v>64</v>
      </c>
      <c r="F12" s="69" t="s">
        <v>807</v>
      </c>
      <c r="G12" s="69"/>
      <c r="H12" s="69"/>
      <c r="I12" s="69"/>
      <c r="J12" s="69"/>
      <c r="K12" s="69"/>
      <c r="L12" s="69"/>
      <c r="M12" s="69"/>
      <c r="N12" s="69">
        <v>18720</v>
      </c>
      <c r="O12" s="69"/>
      <c r="P12" s="69"/>
      <c r="Q12" s="69"/>
      <c r="R12" s="69"/>
      <c r="S12" s="69"/>
      <c r="T12" s="10" t="s">
        <v>803</v>
      </c>
      <c r="U12" s="69" t="s">
        <v>66</v>
      </c>
      <c r="V12" s="2"/>
      <c r="W12" s="18"/>
    </row>
    <row r="13" spans="1:23" ht="30" customHeight="1" x14ac:dyDescent="0.2">
      <c r="A13" s="68">
        <v>43567</v>
      </c>
      <c r="B13" s="69" t="s">
        <v>550</v>
      </c>
      <c r="C13" s="70" t="s">
        <v>563</v>
      </c>
      <c r="D13" s="69" t="s">
        <v>564</v>
      </c>
      <c r="E13" s="69" t="s">
        <v>64</v>
      </c>
      <c r="F13" s="69" t="s">
        <v>177</v>
      </c>
      <c r="G13" s="69"/>
      <c r="H13" s="69"/>
      <c r="I13" s="69"/>
      <c r="J13" s="69"/>
      <c r="K13" s="69"/>
      <c r="L13" s="69"/>
      <c r="M13" s="69"/>
      <c r="N13" s="69">
        <v>5000</v>
      </c>
      <c r="O13" s="69"/>
      <c r="P13" s="69"/>
      <c r="Q13" s="69"/>
      <c r="R13" s="69"/>
      <c r="S13" s="69"/>
      <c r="T13" s="10" t="s">
        <v>804</v>
      </c>
      <c r="U13" s="69" t="s">
        <v>551</v>
      </c>
      <c r="V13" s="2"/>
      <c r="W13" s="18"/>
    </row>
    <row r="14" spans="1:23" ht="30" customHeight="1" x14ac:dyDescent="0.2">
      <c r="A14" s="68">
        <v>43568</v>
      </c>
      <c r="B14" s="69" t="s">
        <v>552</v>
      </c>
      <c r="C14" s="70" t="s">
        <v>553</v>
      </c>
      <c r="D14" s="69" t="s">
        <v>203</v>
      </c>
      <c r="E14" s="69" t="s">
        <v>502</v>
      </c>
      <c r="F14" s="69" t="s">
        <v>65</v>
      </c>
      <c r="G14" s="69"/>
      <c r="H14" s="75"/>
      <c r="I14" s="75"/>
      <c r="J14" s="75"/>
      <c r="K14" s="75"/>
      <c r="L14" s="75"/>
      <c r="M14" s="75"/>
      <c r="N14" s="75">
        <v>25200</v>
      </c>
      <c r="O14" s="69"/>
      <c r="P14" s="69"/>
      <c r="Q14" s="69"/>
      <c r="R14" s="69"/>
      <c r="S14" s="69"/>
      <c r="T14" s="10" t="s">
        <v>805</v>
      </c>
      <c r="U14" s="69" t="s">
        <v>66</v>
      </c>
      <c r="V14" s="2"/>
      <c r="W14" s="18"/>
    </row>
    <row r="15" spans="1:23" ht="30" customHeight="1" x14ac:dyDescent="0.2">
      <c r="A15" s="54">
        <v>43569</v>
      </c>
      <c r="B15" s="9" t="s">
        <v>567</v>
      </c>
      <c r="C15" s="9" t="s">
        <v>568</v>
      </c>
      <c r="D15" s="9" t="s">
        <v>24</v>
      </c>
      <c r="E15" s="9" t="s">
        <v>502</v>
      </c>
      <c r="F15" s="9" t="s">
        <v>561</v>
      </c>
      <c r="G15" s="9"/>
      <c r="H15" s="76"/>
      <c r="I15" s="76"/>
      <c r="J15" s="76"/>
      <c r="K15" s="76"/>
      <c r="L15" s="76"/>
      <c r="M15" s="76"/>
      <c r="N15" s="76">
        <v>15000</v>
      </c>
      <c r="O15" s="9"/>
      <c r="P15" s="9"/>
      <c r="Q15" s="9"/>
      <c r="R15" s="9"/>
      <c r="S15" s="9"/>
      <c r="T15" s="10" t="s">
        <v>806</v>
      </c>
      <c r="U15" s="9" t="s">
        <v>66</v>
      </c>
      <c r="V15" s="2"/>
      <c r="W15" s="18"/>
    </row>
    <row r="16" spans="1:23" ht="30" customHeight="1" x14ac:dyDescent="0.2">
      <c r="A16" s="68">
        <v>43571</v>
      </c>
      <c r="B16" s="69" t="s">
        <v>632</v>
      </c>
      <c r="C16" s="70" t="s">
        <v>633</v>
      </c>
      <c r="D16" s="69" t="s">
        <v>510</v>
      </c>
      <c r="E16" s="69" t="s">
        <v>64</v>
      </c>
      <c r="F16" s="69" t="s">
        <v>635</v>
      </c>
      <c r="G16" s="69"/>
      <c r="H16" s="69"/>
      <c r="I16" s="69"/>
      <c r="J16" s="69"/>
      <c r="K16" s="69"/>
      <c r="L16" s="69"/>
      <c r="M16" s="69"/>
      <c r="N16" s="69">
        <v>12000</v>
      </c>
      <c r="O16" s="69"/>
      <c r="P16" s="69"/>
      <c r="Q16" s="69"/>
      <c r="R16" s="69"/>
      <c r="S16" s="69"/>
      <c r="T16" s="10"/>
      <c r="U16" s="69" t="s">
        <v>152</v>
      </c>
      <c r="V16" s="2"/>
      <c r="W16" s="18"/>
    </row>
    <row r="17" spans="1:23" ht="30" customHeight="1" x14ac:dyDescent="0.2">
      <c r="A17" s="68">
        <v>43571</v>
      </c>
      <c r="B17" s="69" t="s">
        <v>637</v>
      </c>
      <c r="C17" s="70" t="s">
        <v>638</v>
      </c>
      <c r="D17" s="69" t="s">
        <v>639</v>
      </c>
      <c r="E17" s="69" t="s">
        <v>64</v>
      </c>
      <c r="F17" s="69" t="s">
        <v>177</v>
      </c>
      <c r="G17" s="69"/>
      <c r="H17" s="69"/>
      <c r="I17" s="69"/>
      <c r="J17" s="69"/>
      <c r="K17" s="69"/>
      <c r="L17" s="69"/>
      <c r="M17" s="69"/>
      <c r="N17" s="69">
        <v>1600</v>
      </c>
      <c r="O17" s="69"/>
      <c r="P17" s="69"/>
      <c r="Q17" s="69"/>
      <c r="R17" s="69"/>
      <c r="S17" s="69"/>
      <c r="T17" s="10"/>
      <c r="U17" s="69" t="s">
        <v>152</v>
      </c>
      <c r="V17" s="2"/>
      <c r="W17" s="18"/>
    </row>
    <row r="18" spans="1:23" ht="30" customHeight="1" x14ac:dyDescent="0.2">
      <c r="A18" s="54">
        <v>43572</v>
      </c>
      <c r="B18" s="9" t="s">
        <v>729</v>
      </c>
      <c r="C18" s="55" t="s">
        <v>730</v>
      </c>
      <c r="D18" s="9" t="s">
        <v>731</v>
      </c>
      <c r="E18" s="9" t="s">
        <v>64</v>
      </c>
      <c r="F18" s="9" t="s">
        <v>635</v>
      </c>
      <c r="G18" s="9"/>
      <c r="H18" s="9"/>
      <c r="I18" s="9"/>
      <c r="J18" s="9"/>
      <c r="K18" s="9"/>
      <c r="L18" s="9"/>
      <c r="M18" s="9"/>
      <c r="N18" s="9">
        <v>2400</v>
      </c>
      <c r="O18" s="9"/>
      <c r="P18" s="9"/>
      <c r="Q18" s="9"/>
      <c r="R18" s="9"/>
      <c r="S18" s="9"/>
      <c r="T18" s="10"/>
      <c r="U18" s="9" t="s">
        <v>66</v>
      </c>
      <c r="V18" s="9"/>
      <c r="W18" s="21"/>
    </row>
    <row r="19" spans="1:23" ht="30" customHeight="1" x14ac:dyDescent="0.2">
      <c r="A19" s="54">
        <v>43572</v>
      </c>
      <c r="B19" s="83" t="s">
        <v>735</v>
      </c>
      <c r="C19" s="9" t="s">
        <v>736</v>
      </c>
      <c r="D19" s="9" t="s">
        <v>564</v>
      </c>
      <c r="E19" s="9" t="s">
        <v>64</v>
      </c>
      <c r="F19" s="9" t="s">
        <v>177</v>
      </c>
      <c r="G19" s="9"/>
      <c r="H19" s="9"/>
      <c r="I19" s="9"/>
      <c r="J19" s="9"/>
      <c r="K19" s="9"/>
      <c r="L19" s="9"/>
      <c r="M19" s="9"/>
      <c r="N19" s="9">
        <v>800</v>
      </c>
      <c r="O19" s="9"/>
      <c r="P19" s="9"/>
      <c r="Q19" s="9"/>
      <c r="R19" s="9"/>
      <c r="S19" s="9"/>
      <c r="T19" s="10"/>
      <c r="U19" s="9" t="s">
        <v>66</v>
      </c>
      <c r="V19" s="9"/>
      <c r="W19" s="21"/>
    </row>
    <row r="20" spans="1:23" ht="30" customHeight="1" x14ac:dyDescent="0.2">
      <c r="A20" s="54">
        <v>43575</v>
      </c>
      <c r="B20" s="9" t="s">
        <v>817</v>
      </c>
      <c r="C20" s="55" t="s">
        <v>818</v>
      </c>
      <c r="D20" s="9" t="s">
        <v>819</v>
      </c>
      <c r="E20" s="9" t="s">
        <v>64</v>
      </c>
      <c r="F20" s="9" t="s">
        <v>177</v>
      </c>
      <c r="G20" s="9"/>
      <c r="H20" s="9"/>
      <c r="I20" s="9"/>
      <c r="J20" s="9"/>
      <c r="K20" s="9"/>
      <c r="L20" s="9"/>
      <c r="M20" s="9"/>
      <c r="N20" s="9">
        <v>9600</v>
      </c>
      <c r="O20" s="9"/>
      <c r="P20" s="9"/>
      <c r="Q20" s="9"/>
      <c r="R20" s="9"/>
      <c r="S20" s="9"/>
      <c r="T20" s="10"/>
      <c r="U20" s="9" t="s">
        <v>66</v>
      </c>
      <c r="V20" s="9"/>
      <c r="W20" s="21"/>
    </row>
    <row r="21" spans="1:23" ht="30" customHeight="1" x14ac:dyDescent="0.2">
      <c r="A21" s="54">
        <v>43576</v>
      </c>
      <c r="B21" s="9" t="s">
        <v>840</v>
      </c>
      <c r="C21" s="55" t="s">
        <v>841</v>
      </c>
      <c r="D21" s="9" t="s">
        <v>68</v>
      </c>
      <c r="E21" s="9" t="s">
        <v>64</v>
      </c>
      <c r="F21" s="9" t="s">
        <v>807</v>
      </c>
      <c r="G21" s="9"/>
      <c r="H21" s="9"/>
      <c r="I21" s="9"/>
      <c r="J21" s="9"/>
      <c r="K21" s="9"/>
      <c r="L21" s="9"/>
      <c r="M21" s="9"/>
      <c r="N21" s="9">
        <v>34500</v>
      </c>
      <c r="O21" s="9"/>
      <c r="P21" s="9"/>
      <c r="Q21" s="9"/>
      <c r="R21" s="9"/>
      <c r="S21" s="9"/>
      <c r="T21" s="10"/>
      <c r="U21" s="9" t="s">
        <v>66</v>
      </c>
      <c r="V21" s="9"/>
      <c r="W21" s="18"/>
    </row>
    <row r="22" spans="1:23" ht="30" customHeight="1" x14ac:dyDescent="0.2">
      <c r="A22" s="54">
        <v>43576</v>
      </c>
      <c r="B22" s="9" t="s">
        <v>851</v>
      </c>
      <c r="C22" s="55" t="s">
        <v>852</v>
      </c>
      <c r="D22" s="9" t="s">
        <v>163</v>
      </c>
      <c r="E22" s="9" t="s">
        <v>64</v>
      </c>
      <c r="F22" s="9" t="s">
        <v>807</v>
      </c>
      <c r="G22" s="9"/>
      <c r="H22" s="9"/>
      <c r="I22" s="9"/>
      <c r="J22" s="9"/>
      <c r="K22" s="9"/>
      <c r="L22" s="9"/>
      <c r="M22" s="9"/>
      <c r="N22" s="9">
        <v>37000</v>
      </c>
      <c r="O22" s="9"/>
      <c r="P22" s="9"/>
      <c r="Q22" s="9"/>
      <c r="R22" s="9"/>
      <c r="S22" s="9"/>
      <c r="T22" s="10"/>
      <c r="U22" s="9" t="s">
        <v>66</v>
      </c>
      <c r="V22" s="9"/>
      <c r="W22" s="18"/>
    </row>
    <row r="23" spans="1:23" ht="30" customHeight="1" x14ac:dyDescent="0.2">
      <c r="A23" s="54">
        <v>43576</v>
      </c>
      <c r="B23" s="9" t="s">
        <v>855</v>
      </c>
      <c r="C23" s="55" t="s">
        <v>856</v>
      </c>
      <c r="D23" s="9" t="s">
        <v>857</v>
      </c>
      <c r="E23" s="9" t="s">
        <v>64</v>
      </c>
      <c r="F23" s="9" t="s">
        <v>807</v>
      </c>
      <c r="G23" s="9"/>
      <c r="H23" s="9"/>
      <c r="I23" s="9"/>
      <c r="J23" s="9"/>
      <c r="K23" s="9"/>
      <c r="L23" s="9"/>
      <c r="M23" s="9"/>
      <c r="N23" s="9">
        <v>8000</v>
      </c>
      <c r="O23" s="9"/>
      <c r="P23" s="9"/>
      <c r="Q23" s="9"/>
      <c r="R23" s="9"/>
      <c r="S23" s="9"/>
      <c r="T23" s="10" t="s">
        <v>859</v>
      </c>
      <c r="U23" s="9" t="s">
        <v>551</v>
      </c>
      <c r="V23" s="9"/>
      <c r="W23" s="18"/>
    </row>
    <row r="24" spans="1:23" ht="30" customHeight="1" x14ac:dyDescent="0.2">
      <c r="A24" s="68">
        <v>43577</v>
      </c>
      <c r="B24" s="69" t="s">
        <v>890</v>
      </c>
      <c r="C24" s="70" t="s">
        <v>891</v>
      </c>
      <c r="D24" s="69" t="s">
        <v>163</v>
      </c>
      <c r="E24" s="69" t="s">
        <v>64</v>
      </c>
      <c r="F24" s="69" t="s">
        <v>23</v>
      </c>
      <c r="G24" s="69"/>
      <c r="H24" s="69"/>
      <c r="I24" s="69"/>
      <c r="J24" s="69"/>
      <c r="K24" s="69"/>
      <c r="L24" s="69"/>
      <c r="M24" s="69"/>
      <c r="N24" s="69">
        <v>2400</v>
      </c>
      <c r="O24" s="69"/>
      <c r="P24" s="69"/>
      <c r="Q24" s="69"/>
      <c r="R24" s="69"/>
      <c r="S24" s="69"/>
      <c r="T24" s="88"/>
      <c r="U24" s="69" t="s">
        <v>152</v>
      </c>
      <c r="V24" s="69"/>
      <c r="W24" s="89"/>
    </row>
    <row r="25" spans="1:23" ht="30" customHeight="1" x14ac:dyDescent="0.2">
      <c r="A25" s="68">
        <v>43577</v>
      </c>
      <c r="B25" s="69" t="s">
        <v>893</v>
      </c>
      <c r="C25" s="70" t="s">
        <v>891</v>
      </c>
      <c r="D25" s="69" t="s">
        <v>163</v>
      </c>
      <c r="E25" s="69" t="s">
        <v>64</v>
      </c>
      <c r="F25" s="69" t="s">
        <v>23</v>
      </c>
      <c r="G25" s="69"/>
      <c r="H25" s="69"/>
      <c r="I25" s="69"/>
      <c r="J25" s="69"/>
      <c r="K25" s="69"/>
      <c r="L25" s="69"/>
      <c r="M25" s="69"/>
      <c r="N25" s="69">
        <v>2400</v>
      </c>
      <c r="O25" s="69"/>
      <c r="P25" s="69"/>
      <c r="Q25" s="69"/>
      <c r="R25" s="69"/>
      <c r="S25" s="69"/>
      <c r="T25" s="88"/>
      <c r="U25" s="69" t="s">
        <v>152</v>
      </c>
      <c r="V25" s="69"/>
      <c r="W25" s="89"/>
    </row>
    <row r="26" spans="1:23" ht="30" customHeight="1" x14ac:dyDescent="0.2">
      <c r="A26" s="68">
        <v>43577</v>
      </c>
      <c r="B26" s="69" t="s">
        <v>735</v>
      </c>
      <c r="C26" s="70" t="s">
        <v>895</v>
      </c>
      <c r="D26" s="69" t="s">
        <v>896</v>
      </c>
      <c r="E26" s="69" t="s">
        <v>64</v>
      </c>
      <c r="F26" s="69" t="s">
        <v>177</v>
      </c>
      <c r="G26" s="69"/>
      <c r="H26" s="69"/>
      <c r="I26" s="69"/>
      <c r="J26" s="69"/>
      <c r="K26" s="69"/>
      <c r="L26" s="69"/>
      <c r="M26" s="69"/>
      <c r="N26" s="69">
        <v>5600</v>
      </c>
      <c r="O26" s="69"/>
      <c r="P26" s="69"/>
      <c r="Q26" s="69"/>
      <c r="R26" s="69"/>
      <c r="S26" s="69"/>
      <c r="T26" s="88"/>
      <c r="U26" s="69" t="s">
        <v>66</v>
      </c>
      <c r="V26" s="69"/>
      <c r="W26" s="89"/>
    </row>
    <row r="27" spans="1:23" ht="30" customHeight="1" x14ac:dyDescent="0.2">
      <c r="A27" s="68">
        <v>43578</v>
      </c>
      <c r="B27" s="69" t="s">
        <v>902</v>
      </c>
      <c r="C27" s="70" t="s">
        <v>903</v>
      </c>
      <c r="D27" s="69" t="s">
        <v>163</v>
      </c>
      <c r="E27" s="69" t="s">
        <v>64</v>
      </c>
      <c r="F27" s="69" t="s">
        <v>807</v>
      </c>
      <c r="G27" s="69"/>
      <c r="H27" s="69"/>
      <c r="I27" s="69"/>
      <c r="J27" s="69"/>
      <c r="K27" s="69"/>
      <c r="L27" s="69"/>
      <c r="M27" s="69"/>
      <c r="N27" s="69">
        <v>16300</v>
      </c>
      <c r="O27" s="69"/>
      <c r="P27" s="69"/>
      <c r="Q27" s="69"/>
      <c r="R27" s="69"/>
      <c r="S27" s="69"/>
      <c r="T27" s="10"/>
      <c r="U27" s="69" t="s">
        <v>152</v>
      </c>
      <c r="V27" s="2" t="s">
        <v>144</v>
      </c>
      <c r="W27" s="18"/>
    </row>
    <row r="28" spans="1:23" ht="30" customHeight="1" x14ac:dyDescent="0.2">
      <c r="A28" s="68">
        <v>43578</v>
      </c>
      <c r="B28" s="69" t="s">
        <v>890</v>
      </c>
      <c r="C28" s="70" t="s">
        <v>908</v>
      </c>
      <c r="D28" s="69" t="s">
        <v>163</v>
      </c>
      <c r="E28" s="69" t="s">
        <v>64</v>
      </c>
      <c r="F28" s="69" t="s">
        <v>177</v>
      </c>
      <c r="G28" s="69"/>
      <c r="H28" s="69"/>
      <c r="I28" s="69"/>
      <c r="J28" s="69"/>
      <c r="K28" s="69"/>
      <c r="L28" s="69"/>
      <c r="M28" s="69"/>
      <c r="N28" s="69">
        <v>6000</v>
      </c>
      <c r="O28" s="69"/>
      <c r="P28" s="69"/>
      <c r="Q28" s="69"/>
      <c r="R28" s="69"/>
      <c r="S28" s="69"/>
      <c r="T28" s="10"/>
      <c r="U28" s="69" t="s">
        <v>152</v>
      </c>
      <c r="V28" s="2"/>
      <c r="W28" s="18"/>
    </row>
    <row r="29" spans="1:23" ht="30" customHeight="1" x14ac:dyDescent="0.2">
      <c r="A29" s="68">
        <v>43578</v>
      </c>
      <c r="B29" s="69" t="s">
        <v>909</v>
      </c>
      <c r="C29" s="70" t="s">
        <v>910</v>
      </c>
      <c r="D29" s="69" t="s">
        <v>911</v>
      </c>
      <c r="E29" s="69" t="s">
        <v>64</v>
      </c>
      <c r="F29" s="69" t="s">
        <v>177</v>
      </c>
      <c r="G29" s="69"/>
      <c r="H29" s="69"/>
      <c r="I29" s="69"/>
      <c r="J29" s="69"/>
      <c r="K29" s="69"/>
      <c r="L29" s="69"/>
      <c r="M29" s="69"/>
      <c r="N29" s="69">
        <v>1600</v>
      </c>
      <c r="O29" s="69"/>
      <c r="P29" s="69"/>
      <c r="Q29" s="69"/>
      <c r="R29" s="69"/>
      <c r="S29" s="69"/>
      <c r="T29" s="88"/>
      <c r="U29" s="69" t="s">
        <v>913</v>
      </c>
      <c r="V29" s="69"/>
      <c r="W29" s="18"/>
    </row>
    <row r="30" spans="1:23" ht="30" customHeight="1" x14ac:dyDescent="0.2">
      <c r="A30" s="68">
        <v>43582</v>
      </c>
      <c r="B30" s="69" t="s">
        <v>1040</v>
      </c>
      <c r="C30" s="70" t="s">
        <v>1041</v>
      </c>
      <c r="D30" s="69" t="s">
        <v>1043</v>
      </c>
      <c r="E30" s="69" t="s">
        <v>64</v>
      </c>
      <c r="F30" s="69" t="s">
        <v>177</v>
      </c>
      <c r="G30" s="39"/>
      <c r="H30" s="39"/>
      <c r="I30" s="39"/>
      <c r="J30" s="39"/>
      <c r="K30" s="39"/>
      <c r="L30" s="39"/>
      <c r="M30" s="39"/>
      <c r="N30" s="69">
        <v>5770</v>
      </c>
      <c r="O30" s="69"/>
      <c r="P30" s="69"/>
      <c r="Q30" s="69"/>
      <c r="R30" s="69"/>
      <c r="S30" s="69"/>
      <c r="T30" s="88"/>
      <c r="U30" s="69" t="s">
        <v>66</v>
      </c>
      <c r="V30" s="39"/>
      <c r="W30" s="39"/>
    </row>
    <row r="31" spans="1:23" ht="30" customHeight="1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30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30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30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30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94">
        <f>SUM(N2:N34)</f>
        <v>425010</v>
      </c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30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30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30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30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30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30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30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9296-1005-42EC-BAB3-5D2CA21CB648}">
  <sheetPr>
    <tabColor rgb="FFFF0000"/>
  </sheetPr>
  <dimension ref="A1:X21"/>
  <sheetViews>
    <sheetView workbookViewId="0">
      <selection activeCell="I14" sqref="I14"/>
    </sheetView>
  </sheetViews>
  <sheetFormatPr defaultRowHeight="14.25" x14ac:dyDescent="0.2"/>
  <cols>
    <col min="1" max="1" width="12.75" customWidth="1"/>
    <col min="7" max="7" width="12.625" customWidth="1"/>
    <col min="8" max="15" width="9" customWidth="1"/>
    <col min="16" max="16" width="12.25" customWidth="1"/>
    <col min="17" max="19" width="9" customWidth="1"/>
    <col min="25" max="25" width="14.25" customWidth="1"/>
  </cols>
  <sheetData>
    <row r="1" spans="1:24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10" t="s">
        <v>19</v>
      </c>
      <c r="U1" s="6" t="s">
        <v>20</v>
      </c>
      <c r="V1" s="3" t="s">
        <v>21</v>
      </c>
    </row>
    <row r="2" spans="1:24" ht="30" customHeight="1" x14ac:dyDescent="0.2">
      <c r="A2" s="68">
        <v>43557</v>
      </c>
      <c r="B2" s="69" t="s">
        <v>145</v>
      </c>
      <c r="C2" s="69" t="s">
        <v>67</v>
      </c>
      <c r="D2" s="69" t="s">
        <v>68</v>
      </c>
      <c r="E2" s="71" t="s">
        <v>69</v>
      </c>
      <c r="F2" s="71" t="s">
        <v>70</v>
      </c>
      <c r="G2" s="72"/>
      <c r="H2" s="73"/>
      <c r="I2" s="73"/>
      <c r="J2" s="73"/>
      <c r="K2" s="73"/>
      <c r="L2" s="73"/>
      <c r="M2" s="73"/>
      <c r="N2" s="73"/>
      <c r="O2" s="73"/>
      <c r="P2" s="73">
        <v>26500</v>
      </c>
      <c r="Q2" s="73"/>
      <c r="R2" s="73"/>
      <c r="S2" s="74"/>
      <c r="T2" s="88"/>
      <c r="U2" s="88" t="s">
        <v>71</v>
      </c>
      <c r="V2" s="13"/>
    </row>
    <row r="3" spans="1:24" ht="30" customHeight="1" x14ac:dyDescent="0.2">
      <c r="A3" s="68">
        <v>43557</v>
      </c>
      <c r="B3" s="69" t="s">
        <v>72</v>
      </c>
      <c r="C3" s="69" t="s">
        <v>89</v>
      </c>
      <c r="D3" s="69" t="s">
        <v>68</v>
      </c>
      <c r="E3" s="71" t="s">
        <v>69</v>
      </c>
      <c r="F3" s="71" t="s">
        <v>73</v>
      </c>
      <c r="G3" s="72"/>
      <c r="H3" s="73"/>
      <c r="I3" s="73"/>
      <c r="J3" s="73"/>
      <c r="K3" s="73"/>
      <c r="L3" s="73"/>
      <c r="M3" s="73"/>
      <c r="N3" s="73"/>
      <c r="O3" s="73"/>
      <c r="P3" s="73">
        <v>23500</v>
      </c>
      <c r="Q3" s="73"/>
      <c r="R3" s="73"/>
      <c r="S3" s="74"/>
      <c r="T3" s="88"/>
      <c r="U3" s="88" t="s">
        <v>71</v>
      </c>
      <c r="V3" s="3"/>
    </row>
    <row r="4" spans="1:24" ht="30" customHeight="1" x14ac:dyDescent="0.2">
      <c r="A4" s="68">
        <v>43557</v>
      </c>
      <c r="B4" s="69" t="s">
        <v>88</v>
      </c>
      <c r="C4" s="69" t="s">
        <v>89</v>
      </c>
      <c r="D4" s="69" t="s">
        <v>68</v>
      </c>
      <c r="E4" s="71" t="s">
        <v>69</v>
      </c>
      <c r="F4" s="71" t="s">
        <v>73</v>
      </c>
      <c r="G4" s="69"/>
      <c r="H4" s="69"/>
      <c r="I4" s="69"/>
      <c r="J4" s="69"/>
      <c r="K4" s="69"/>
      <c r="L4" s="69"/>
      <c r="M4" s="69"/>
      <c r="N4" s="69"/>
      <c r="O4" s="69"/>
      <c r="P4" s="69">
        <v>23500</v>
      </c>
      <c r="Q4" s="69"/>
      <c r="R4" s="69"/>
      <c r="S4" s="69"/>
      <c r="T4" s="88"/>
      <c r="U4" s="69" t="s">
        <v>71</v>
      </c>
      <c r="V4" s="2"/>
    </row>
    <row r="5" spans="1:24" ht="30" customHeight="1" x14ac:dyDescent="0.2">
      <c r="A5" s="68">
        <v>43564</v>
      </c>
      <c r="B5" s="69" t="s">
        <v>145</v>
      </c>
      <c r="C5" s="70" t="s">
        <v>256</v>
      </c>
      <c r="D5" s="69" t="s">
        <v>257</v>
      </c>
      <c r="E5" s="69" t="s">
        <v>69</v>
      </c>
      <c r="F5" s="69" t="s">
        <v>70</v>
      </c>
      <c r="G5" s="69"/>
      <c r="H5" s="69"/>
      <c r="I5" s="69"/>
      <c r="J5" s="69"/>
      <c r="K5" s="69"/>
      <c r="L5" s="69"/>
      <c r="M5" s="69"/>
      <c r="N5" s="69"/>
      <c r="O5" s="69"/>
      <c r="P5" s="69">
        <v>66800</v>
      </c>
      <c r="Q5" s="69"/>
      <c r="R5" s="69"/>
      <c r="S5" s="69"/>
      <c r="T5" s="88"/>
      <c r="U5" s="69" t="s">
        <v>71</v>
      </c>
      <c r="V5" s="2"/>
    </row>
    <row r="6" spans="1:24" ht="30" customHeight="1" x14ac:dyDescent="0.2">
      <c r="A6" s="54">
        <v>43569</v>
      </c>
      <c r="B6" s="69" t="s">
        <v>571</v>
      </c>
      <c r="C6" s="70" t="s">
        <v>572</v>
      </c>
      <c r="D6" s="69" t="s">
        <v>573</v>
      </c>
      <c r="E6" s="69" t="s">
        <v>69</v>
      </c>
      <c r="F6" s="69" t="s">
        <v>70</v>
      </c>
      <c r="G6" s="69"/>
      <c r="H6" s="101"/>
      <c r="I6" s="101"/>
      <c r="J6" s="101"/>
      <c r="K6" s="101"/>
      <c r="L6" s="101"/>
      <c r="M6" s="101"/>
      <c r="N6" s="101"/>
      <c r="O6" s="69"/>
      <c r="P6" s="69">
        <v>10000</v>
      </c>
      <c r="Q6" s="9"/>
      <c r="R6" s="9"/>
      <c r="S6" s="9"/>
      <c r="T6" s="10"/>
      <c r="U6" s="9" t="s">
        <v>71</v>
      </c>
      <c r="V6" s="2"/>
    </row>
    <row r="7" spans="1:24" ht="30" customHeight="1" x14ac:dyDescent="0.2">
      <c r="A7" s="54">
        <v>43569</v>
      </c>
      <c r="B7" s="69" t="s">
        <v>591</v>
      </c>
      <c r="C7" s="69" t="s">
        <v>592</v>
      </c>
      <c r="D7" s="69" t="s">
        <v>197</v>
      </c>
      <c r="E7" s="69" t="s">
        <v>69</v>
      </c>
      <c r="F7" s="69" t="s">
        <v>73</v>
      </c>
      <c r="G7" s="69"/>
      <c r="H7" s="69"/>
      <c r="I7" s="69"/>
      <c r="J7" s="69"/>
      <c r="K7" s="69"/>
      <c r="L7" s="69"/>
      <c r="M7" s="69"/>
      <c r="N7" s="69"/>
      <c r="O7" s="69"/>
      <c r="P7" s="69">
        <v>60000</v>
      </c>
      <c r="Q7" s="9"/>
      <c r="R7" s="9"/>
      <c r="S7" s="9"/>
      <c r="T7" s="10"/>
      <c r="U7" s="9" t="s">
        <v>71</v>
      </c>
      <c r="V7" s="2"/>
    </row>
    <row r="8" spans="1:24" ht="30" customHeight="1" x14ac:dyDescent="0.2">
      <c r="A8" s="68">
        <v>43571</v>
      </c>
      <c r="B8" s="69" t="s">
        <v>591</v>
      </c>
      <c r="C8" s="69" t="s">
        <v>653</v>
      </c>
      <c r="D8" s="69" t="s">
        <v>197</v>
      </c>
      <c r="E8" s="69" t="s">
        <v>69</v>
      </c>
      <c r="F8" s="69" t="s">
        <v>656</v>
      </c>
      <c r="G8" s="69"/>
      <c r="H8" s="69"/>
      <c r="I8" s="69"/>
      <c r="J8" s="69"/>
      <c r="K8" s="69"/>
      <c r="L8" s="69"/>
      <c r="M8" s="69"/>
      <c r="N8" s="69"/>
      <c r="O8" s="69"/>
      <c r="P8" s="69">
        <v>68000</v>
      </c>
      <c r="Q8" s="69"/>
      <c r="R8" s="69"/>
      <c r="S8" s="69"/>
      <c r="T8" s="10"/>
      <c r="U8" s="69" t="s">
        <v>71</v>
      </c>
      <c r="V8" s="2"/>
    </row>
    <row r="9" spans="1:24" ht="30" customHeight="1" x14ac:dyDescent="0.2">
      <c r="A9" s="99">
        <v>43571</v>
      </c>
      <c r="B9" s="96" t="s">
        <v>658</v>
      </c>
      <c r="C9" s="97" t="s">
        <v>257</v>
      </c>
      <c r="D9" s="96" t="s">
        <v>257</v>
      </c>
      <c r="E9" s="96" t="s">
        <v>69</v>
      </c>
      <c r="F9" s="96" t="s">
        <v>656</v>
      </c>
      <c r="G9" s="96"/>
      <c r="H9" s="96"/>
      <c r="I9" s="96"/>
      <c r="J9" s="96"/>
      <c r="K9" s="96"/>
      <c r="L9" s="96"/>
      <c r="M9" s="96"/>
      <c r="N9" s="96"/>
      <c r="O9" s="96"/>
      <c r="P9" s="96">
        <v>30000</v>
      </c>
      <c r="Q9" s="96"/>
      <c r="R9" s="96"/>
      <c r="S9" s="96"/>
      <c r="T9" s="100"/>
      <c r="U9" s="96" t="s">
        <v>71</v>
      </c>
      <c r="V9" s="2"/>
    </row>
    <row r="10" spans="1:24" ht="30" customHeight="1" x14ac:dyDescent="0.2">
      <c r="A10" s="54">
        <v>43571</v>
      </c>
      <c r="B10" s="69" t="s">
        <v>707</v>
      </c>
      <c r="C10" s="69" t="s">
        <v>708</v>
      </c>
      <c r="D10" s="69" t="s">
        <v>68</v>
      </c>
      <c r="E10" s="69" t="s">
        <v>69</v>
      </c>
      <c r="F10" s="69" t="s">
        <v>711</v>
      </c>
      <c r="G10" s="69"/>
      <c r="H10" s="69"/>
      <c r="I10" s="69"/>
      <c r="J10" s="69"/>
      <c r="K10" s="69"/>
      <c r="L10" s="69"/>
      <c r="M10" s="69"/>
      <c r="N10" s="69"/>
      <c r="O10" s="69"/>
      <c r="P10" s="69">
        <v>52000</v>
      </c>
      <c r="Q10" s="9"/>
      <c r="R10" s="9"/>
      <c r="S10" s="9"/>
      <c r="T10" s="10"/>
      <c r="U10" s="9" t="s">
        <v>71</v>
      </c>
      <c r="V10" s="9"/>
    </row>
    <row r="11" spans="1:24" ht="30" customHeight="1" x14ac:dyDescent="0.2">
      <c r="A11" s="54">
        <v>43573</v>
      </c>
      <c r="B11" s="69" t="s">
        <v>571</v>
      </c>
      <c r="C11" s="69" t="s">
        <v>746</v>
      </c>
      <c r="D11" s="69" t="s">
        <v>573</v>
      </c>
      <c r="E11" s="69" t="s">
        <v>69</v>
      </c>
      <c r="F11" s="69" t="s">
        <v>711</v>
      </c>
      <c r="G11" s="69"/>
      <c r="H11" s="69"/>
      <c r="I11" s="69"/>
      <c r="J11" s="69"/>
      <c r="K11" s="69"/>
      <c r="L11" s="69"/>
      <c r="M11" s="69"/>
      <c r="N11" s="69"/>
      <c r="O11" s="69"/>
      <c r="P11" s="69">
        <v>57000</v>
      </c>
      <c r="Q11" s="9"/>
      <c r="R11" s="9"/>
      <c r="S11" s="9"/>
      <c r="T11" s="10"/>
      <c r="U11" s="9" t="s">
        <v>71</v>
      </c>
      <c r="V11" s="9"/>
    </row>
    <row r="12" spans="1:24" ht="30.75" customHeight="1" x14ac:dyDescent="0.2">
      <c r="A12" s="68">
        <v>43582</v>
      </c>
      <c r="B12" s="69" t="s">
        <v>1064</v>
      </c>
      <c r="C12" s="69" t="s">
        <v>1066</v>
      </c>
      <c r="D12" s="69" t="s">
        <v>68</v>
      </c>
      <c r="E12" s="69" t="s">
        <v>69</v>
      </c>
      <c r="F12" s="69" t="s">
        <v>70</v>
      </c>
      <c r="G12" s="121"/>
      <c r="H12" s="69"/>
      <c r="I12" s="69"/>
      <c r="J12" s="69"/>
      <c r="K12" s="69"/>
      <c r="L12" s="69"/>
      <c r="M12" s="69"/>
      <c r="N12" s="69"/>
      <c r="O12" s="69"/>
      <c r="P12" s="69">
        <v>26500</v>
      </c>
      <c r="R12" s="69"/>
      <c r="S12" s="69"/>
      <c r="T12" s="69"/>
      <c r="U12" s="69" t="s">
        <v>71</v>
      </c>
      <c r="W12" s="2"/>
      <c r="X12" s="18"/>
    </row>
    <row r="13" spans="1:24" ht="30" customHeight="1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4" ht="30" customHeight="1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1:24" ht="30" customHeight="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4" ht="30" customHeight="1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 ht="30" customHeight="1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 ht="30" customHeight="1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94">
        <f>SUM(P2:P17)</f>
        <v>443800</v>
      </c>
      <c r="Q18" s="39"/>
      <c r="R18" s="39"/>
      <c r="S18" s="39"/>
      <c r="T18" s="39"/>
      <c r="U18" s="39"/>
      <c r="V18" s="39"/>
    </row>
    <row r="19" spans="1:22" ht="30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1:22" ht="30" customHeight="1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 ht="30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2F30-9388-462C-BC56-08B89F92EA9D}">
  <sheetPr>
    <tabColor rgb="FFFF0000"/>
  </sheetPr>
  <dimension ref="A1:V38"/>
  <sheetViews>
    <sheetView topLeftCell="A19" workbookViewId="0">
      <selection activeCell="AB23" sqref="AB23"/>
    </sheetView>
  </sheetViews>
  <sheetFormatPr defaultRowHeight="14.25" x14ac:dyDescent="0.2"/>
  <cols>
    <col min="1" max="1" width="11.875" customWidth="1"/>
    <col min="3" max="3" width="16.5" customWidth="1"/>
    <col min="7" max="14" width="0" hidden="1" customWidth="1"/>
    <col min="15" max="15" width="13.875" customWidth="1"/>
    <col min="16" max="19" width="0" hidden="1" customWidth="1"/>
    <col min="24" max="24" width="12.25" customWidth="1"/>
  </cols>
  <sheetData>
    <row r="1" spans="1:22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10" t="s">
        <v>19</v>
      </c>
      <c r="U1" s="6" t="s">
        <v>20</v>
      </c>
      <c r="V1" s="3" t="s">
        <v>21</v>
      </c>
    </row>
    <row r="2" spans="1:22" ht="30" customHeight="1" x14ac:dyDescent="0.2">
      <c r="A2" s="1">
        <v>43557</v>
      </c>
      <c r="B2" s="69" t="s">
        <v>119</v>
      </c>
      <c r="C2" s="98" t="s">
        <v>120</v>
      </c>
      <c r="D2" s="69" t="s">
        <v>44</v>
      </c>
      <c r="E2" s="69" t="s">
        <v>122</v>
      </c>
      <c r="F2" s="69" t="s">
        <v>123</v>
      </c>
      <c r="G2" s="69"/>
      <c r="H2" s="69"/>
      <c r="I2" s="69"/>
      <c r="J2" s="69"/>
      <c r="K2" s="69"/>
      <c r="L2" s="69"/>
      <c r="M2" s="69"/>
      <c r="N2" s="69"/>
      <c r="O2" s="69">
        <v>76800</v>
      </c>
      <c r="P2" s="2"/>
      <c r="Q2" s="2"/>
      <c r="R2" s="2"/>
      <c r="S2" s="2"/>
      <c r="T2" s="10"/>
      <c r="U2" s="2" t="s">
        <v>124</v>
      </c>
      <c r="V2" s="2"/>
    </row>
    <row r="3" spans="1:22" ht="30" customHeight="1" x14ac:dyDescent="0.2">
      <c r="A3" s="54">
        <v>43559</v>
      </c>
      <c r="B3" s="69" t="s">
        <v>153</v>
      </c>
      <c r="C3" s="69" t="s">
        <v>154</v>
      </c>
      <c r="D3" s="69" t="s">
        <v>155</v>
      </c>
      <c r="E3" s="69" t="s">
        <v>122</v>
      </c>
      <c r="F3" s="69" t="s">
        <v>157</v>
      </c>
      <c r="G3" s="69"/>
      <c r="H3" s="69"/>
      <c r="I3" s="69"/>
      <c r="J3" s="69"/>
      <c r="K3" s="69"/>
      <c r="L3" s="69"/>
      <c r="M3" s="69"/>
      <c r="N3" s="69"/>
      <c r="O3" s="69">
        <v>1980</v>
      </c>
      <c r="P3" s="9"/>
      <c r="Q3" s="9"/>
      <c r="R3" s="9"/>
      <c r="S3" s="9"/>
      <c r="T3" s="10"/>
      <c r="U3" s="9" t="s">
        <v>158</v>
      </c>
      <c r="V3" s="2"/>
    </row>
    <row r="4" spans="1:22" ht="30" customHeight="1" x14ac:dyDescent="0.2">
      <c r="A4" s="54">
        <v>43560</v>
      </c>
      <c r="B4" s="69" t="s">
        <v>161</v>
      </c>
      <c r="C4" s="70" t="s">
        <v>162</v>
      </c>
      <c r="D4" s="69" t="s">
        <v>163</v>
      </c>
      <c r="E4" s="69" t="s">
        <v>122</v>
      </c>
      <c r="F4" s="69" t="s">
        <v>123</v>
      </c>
      <c r="G4" s="69"/>
      <c r="H4" s="69"/>
      <c r="I4" s="69"/>
      <c r="J4" s="69"/>
      <c r="K4" s="69"/>
      <c r="L4" s="69"/>
      <c r="M4" s="69"/>
      <c r="N4" s="69"/>
      <c r="O4" s="69">
        <v>14800</v>
      </c>
      <c r="P4" s="9"/>
      <c r="Q4" s="9"/>
      <c r="R4" s="9"/>
      <c r="S4" s="9"/>
      <c r="T4" s="10"/>
      <c r="U4" s="9" t="s">
        <v>124</v>
      </c>
      <c r="V4" s="2"/>
    </row>
    <row r="5" spans="1:22" ht="30" customHeight="1" x14ac:dyDescent="0.2">
      <c r="A5" s="54">
        <v>43560</v>
      </c>
      <c r="B5" s="69" t="s">
        <v>167</v>
      </c>
      <c r="C5" s="70" t="s">
        <v>168</v>
      </c>
      <c r="D5" s="69" t="s">
        <v>163</v>
      </c>
      <c r="E5" s="69" t="s">
        <v>122</v>
      </c>
      <c r="F5" s="69" t="s">
        <v>157</v>
      </c>
      <c r="G5" s="69"/>
      <c r="H5" s="69"/>
      <c r="I5" s="69"/>
      <c r="J5" s="69"/>
      <c r="K5" s="69"/>
      <c r="L5" s="69"/>
      <c r="M5" s="69"/>
      <c r="N5" s="69"/>
      <c r="O5" s="69">
        <v>6400</v>
      </c>
      <c r="P5" s="9"/>
      <c r="Q5" s="9"/>
      <c r="R5" s="9"/>
      <c r="S5" s="9"/>
      <c r="T5" s="10"/>
      <c r="U5" s="9" t="s">
        <v>124</v>
      </c>
      <c r="V5" s="2"/>
    </row>
    <row r="6" spans="1:22" ht="30" customHeight="1" x14ac:dyDescent="0.2">
      <c r="A6" s="54">
        <v>43560</v>
      </c>
      <c r="B6" s="69" t="s">
        <v>169</v>
      </c>
      <c r="C6" s="70" t="s">
        <v>171</v>
      </c>
      <c r="D6" s="69" t="s">
        <v>68</v>
      </c>
      <c r="E6" s="69" t="s">
        <v>122</v>
      </c>
      <c r="F6" s="69" t="s">
        <v>173</v>
      </c>
      <c r="G6" s="69"/>
      <c r="H6" s="69"/>
      <c r="I6" s="69"/>
      <c r="J6" s="69"/>
      <c r="K6" s="69"/>
      <c r="L6" s="69"/>
      <c r="M6" s="69"/>
      <c r="N6" s="69"/>
      <c r="O6" s="69">
        <v>29500</v>
      </c>
      <c r="P6" s="9"/>
      <c r="Q6" s="9"/>
      <c r="R6" s="9"/>
      <c r="S6" s="9"/>
      <c r="T6" s="10"/>
      <c r="U6" s="9" t="s">
        <v>124</v>
      </c>
      <c r="V6" s="2"/>
    </row>
    <row r="7" spans="1:22" ht="30" customHeight="1" x14ac:dyDescent="0.2">
      <c r="A7" s="54">
        <v>43560</v>
      </c>
      <c r="B7" s="69" t="s">
        <v>170</v>
      </c>
      <c r="C7" s="70" t="s">
        <v>171</v>
      </c>
      <c r="D7" s="69" t="s">
        <v>68</v>
      </c>
      <c r="E7" s="69" t="s">
        <v>122</v>
      </c>
      <c r="F7" s="69" t="s">
        <v>173</v>
      </c>
      <c r="G7" s="69"/>
      <c r="H7" s="69"/>
      <c r="I7" s="69"/>
      <c r="J7" s="69"/>
      <c r="K7" s="69"/>
      <c r="L7" s="69"/>
      <c r="M7" s="69"/>
      <c r="N7" s="69"/>
      <c r="O7" s="69">
        <v>29500</v>
      </c>
      <c r="P7" s="9"/>
      <c r="Q7" s="9"/>
      <c r="R7" s="9"/>
      <c r="S7" s="9"/>
      <c r="T7" s="10"/>
      <c r="U7" s="9" t="s">
        <v>124</v>
      </c>
      <c r="V7" s="2"/>
    </row>
    <row r="8" spans="1:22" ht="30" customHeight="1" x14ac:dyDescent="0.2">
      <c r="A8" s="1">
        <v>43561</v>
      </c>
      <c r="B8" s="69" t="s">
        <v>179</v>
      </c>
      <c r="C8" s="70" t="s">
        <v>180</v>
      </c>
      <c r="D8" s="69" t="s">
        <v>186</v>
      </c>
      <c r="E8" s="69" t="s">
        <v>181</v>
      </c>
      <c r="F8" s="69" t="s">
        <v>182</v>
      </c>
      <c r="G8" s="69"/>
      <c r="H8" s="69"/>
      <c r="I8" s="69"/>
      <c r="J8" s="69"/>
      <c r="K8" s="69"/>
      <c r="L8" s="69"/>
      <c r="M8" s="69"/>
      <c r="N8" s="69"/>
      <c r="O8" s="69">
        <v>5000</v>
      </c>
      <c r="P8" s="2"/>
      <c r="Q8" s="2"/>
      <c r="R8" s="2"/>
      <c r="S8" s="2"/>
      <c r="T8" s="10"/>
      <c r="U8" s="2" t="s">
        <v>183</v>
      </c>
      <c r="V8" s="2"/>
    </row>
    <row r="9" spans="1:22" ht="30" customHeight="1" x14ac:dyDescent="0.2">
      <c r="A9" s="1">
        <v>43561</v>
      </c>
      <c r="B9" s="69" t="s">
        <v>184</v>
      </c>
      <c r="C9" s="70" t="s">
        <v>185</v>
      </c>
      <c r="D9" s="69" t="s">
        <v>186</v>
      </c>
      <c r="E9" s="69" t="s">
        <v>181</v>
      </c>
      <c r="F9" s="69" t="s">
        <v>182</v>
      </c>
      <c r="G9" s="69"/>
      <c r="H9" s="69"/>
      <c r="I9" s="69"/>
      <c r="J9" s="69"/>
      <c r="K9" s="69"/>
      <c r="L9" s="69"/>
      <c r="M9" s="69"/>
      <c r="N9" s="69"/>
      <c r="O9" s="69">
        <v>29500</v>
      </c>
      <c r="P9" s="2"/>
      <c r="Q9" s="2"/>
      <c r="R9" s="2"/>
      <c r="S9" s="2"/>
      <c r="T9" s="10"/>
      <c r="U9" s="2" t="s">
        <v>183</v>
      </c>
      <c r="V9" s="2"/>
    </row>
    <row r="10" spans="1:22" ht="30" customHeight="1" x14ac:dyDescent="0.2">
      <c r="A10" s="1">
        <v>43562</v>
      </c>
      <c r="B10" s="69" t="s">
        <v>213</v>
      </c>
      <c r="C10" s="70" t="s">
        <v>214</v>
      </c>
      <c r="D10" s="69" t="s">
        <v>68</v>
      </c>
      <c r="E10" s="69" t="s">
        <v>122</v>
      </c>
      <c r="F10" s="69" t="s">
        <v>173</v>
      </c>
      <c r="G10" s="69"/>
      <c r="H10" s="69"/>
      <c r="I10" s="69"/>
      <c r="J10" s="69"/>
      <c r="K10" s="69"/>
      <c r="L10" s="69"/>
      <c r="M10" s="69"/>
      <c r="N10" s="69"/>
      <c r="O10" s="69">
        <v>29500</v>
      </c>
      <c r="P10" s="2"/>
      <c r="Q10" s="2"/>
      <c r="R10" s="2"/>
      <c r="S10" s="2"/>
      <c r="T10" s="10"/>
      <c r="U10" s="2" t="s">
        <v>218</v>
      </c>
      <c r="V10" s="2"/>
    </row>
    <row r="11" spans="1:22" ht="30" customHeight="1" x14ac:dyDescent="0.2">
      <c r="A11" s="1">
        <v>43562</v>
      </c>
      <c r="B11" s="69" t="s">
        <v>213</v>
      </c>
      <c r="C11" s="70" t="s">
        <v>219</v>
      </c>
      <c r="D11" s="69" t="s">
        <v>163</v>
      </c>
      <c r="E11" s="69" t="s">
        <v>122</v>
      </c>
      <c r="F11" s="69" t="s">
        <v>173</v>
      </c>
      <c r="G11" s="69"/>
      <c r="H11" s="69"/>
      <c r="I11" s="69"/>
      <c r="J11" s="69"/>
      <c r="K11" s="69"/>
      <c r="L11" s="69"/>
      <c r="M11" s="69"/>
      <c r="N11" s="69"/>
      <c r="O11" s="69">
        <v>25200</v>
      </c>
      <c r="P11" s="2"/>
      <c r="Q11" s="2"/>
      <c r="R11" s="2"/>
      <c r="S11" s="2"/>
      <c r="T11" s="10"/>
      <c r="U11" s="2" t="s">
        <v>218</v>
      </c>
      <c r="V11" s="2"/>
    </row>
    <row r="12" spans="1:22" ht="30" customHeight="1" x14ac:dyDescent="0.2">
      <c r="A12" s="54">
        <v>43563</v>
      </c>
      <c r="B12" s="69" t="s">
        <v>249</v>
      </c>
      <c r="C12" s="70" t="s">
        <v>219</v>
      </c>
      <c r="D12" s="69" t="s">
        <v>163</v>
      </c>
      <c r="E12" s="69" t="s">
        <v>122</v>
      </c>
      <c r="F12" s="69" t="s">
        <v>253</v>
      </c>
      <c r="G12" s="69"/>
      <c r="H12" s="69"/>
      <c r="I12" s="69"/>
      <c r="J12" s="69"/>
      <c r="K12" s="69"/>
      <c r="L12" s="69"/>
      <c r="M12" s="69"/>
      <c r="N12" s="69"/>
      <c r="O12" s="69">
        <v>25200</v>
      </c>
      <c r="P12" s="9"/>
      <c r="Q12" s="9"/>
      <c r="R12" s="9"/>
      <c r="S12" s="9"/>
      <c r="T12" s="10"/>
      <c r="U12" s="9" t="s">
        <v>124</v>
      </c>
      <c r="V12" s="2"/>
    </row>
    <row r="13" spans="1:22" ht="30" customHeight="1" x14ac:dyDescent="0.2">
      <c r="A13" s="54">
        <v>43564</v>
      </c>
      <c r="B13" s="69" t="s">
        <v>260</v>
      </c>
      <c r="C13" s="70" t="s">
        <v>261</v>
      </c>
      <c r="D13" s="69" t="s">
        <v>86</v>
      </c>
      <c r="E13" s="69" t="s">
        <v>122</v>
      </c>
      <c r="F13" s="69" t="s">
        <v>263</v>
      </c>
      <c r="G13" s="69"/>
      <c r="H13" s="69"/>
      <c r="I13" s="69"/>
      <c r="J13" s="69"/>
      <c r="K13" s="69"/>
      <c r="L13" s="69"/>
      <c r="M13" s="69"/>
      <c r="N13" s="69"/>
      <c r="O13" s="69">
        <v>12160</v>
      </c>
      <c r="P13" s="9"/>
      <c r="Q13" s="9"/>
      <c r="R13" s="9"/>
      <c r="S13" s="9"/>
      <c r="T13" s="10"/>
      <c r="U13" s="9" t="s">
        <v>124</v>
      </c>
      <c r="V13" s="2"/>
    </row>
    <row r="14" spans="1:22" ht="30" customHeight="1" x14ac:dyDescent="0.2">
      <c r="A14" s="54">
        <v>43564</v>
      </c>
      <c r="B14" s="69" t="s">
        <v>264</v>
      </c>
      <c r="C14" s="70" t="s">
        <v>265</v>
      </c>
      <c r="D14" s="69" t="s">
        <v>163</v>
      </c>
      <c r="E14" s="69" t="s">
        <v>122</v>
      </c>
      <c r="F14" s="69" t="s">
        <v>263</v>
      </c>
      <c r="G14" s="69"/>
      <c r="H14" s="69"/>
      <c r="I14" s="69"/>
      <c r="J14" s="69"/>
      <c r="K14" s="69"/>
      <c r="L14" s="69"/>
      <c r="M14" s="69"/>
      <c r="N14" s="69"/>
      <c r="O14" s="69">
        <v>26600</v>
      </c>
      <c r="P14" s="9"/>
      <c r="Q14" s="9"/>
      <c r="R14" s="9"/>
      <c r="S14" s="9"/>
      <c r="T14" s="10"/>
      <c r="U14" s="9" t="s">
        <v>124</v>
      </c>
      <c r="V14" s="2"/>
    </row>
    <row r="15" spans="1:22" ht="30" customHeight="1" x14ac:dyDescent="0.2">
      <c r="A15" s="68">
        <v>43565</v>
      </c>
      <c r="B15" s="69" t="s">
        <v>288</v>
      </c>
      <c r="C15" s="69" t="s">
        <v>289</v>
      </c>
      <c r="D15" s="69" t="s">
        <v>292</v>
      </c>
      <c r="E15" s="69" t="s">
        <v>122</v>
      </c>
      <c r="F15" s="69" t="s">
        <v>253</v>
      </c>
      <c r="G15" s="96"/>
      <c r="H15" s="96"/>
      <c r="I15" s="96"/>
      <c r="J15" s="96"/>
      <c r="K15" s="96"/>
      <c r="L15" s="96"/>
      <c r="M15" s="96"/>
      <c r="N15" s="96"/>
      <c r="O15" s="69">
        <v>17800</v>
      </c>
      <c r="P15" s="69"/>
      <c r="Q15" s="69"/>
      <c r="R15" s="69"/>
      <c r="S15" s="69"/>
      <c r="T15" s="10"/>
      <c r="U15" s="69" t="s">
        <v>124</v>
      </c>
      <c r="V15" s="2"/>
    </row>
    <row r="16" spans="1:22" ht="30" customHeight="1" x14ac:dyDescent="0.2">
      <c r="A16" s="68">
        <v>43567</v>
      </c>
      <c r="B16" s="69" t="s">
        <v>530</v>
      </c>
      <c r="C16" s="70" t="s">
        <v>531</v>
      </c>
      <c r="D16" s="69" t="s">
        <v>44</v>
      </c>
      <c r="E16" s="69" t="s">
        <v>122</v>
      </c>
      <c r="F16" s="69" t="s">
        <v>157</v>
      </c>
      <c r="G16" s="69"/>
      <c r="H16" s="69"/>
      <c r="I16" s="69"/>
      <c r="J16" s="69"/>
      <c r="K16" s="69"/>
      <c r="L16" s="69"/>
      <c r="M16" s="69"/>
      <c r="N16" s="69"/>
      <c r="O16" s="69">
        <v>18000</v>
      </c>
      <c r="P16" s="69"/>
      <c r="Q16" s="69"/>
      <c r="R16" s="69"/>
      <c r="S16" s="69"/>
      <c r="T16" s="10"/>
      <c r="U16" s="69" t="s">
        <v>158</v>
      </c>
      <c r="V16" s="2"/>
    </row>
    <row r="17" spans="1:22" ht="30" customHeight="1" x14ac:dyDescent="0.2">
      <c r="A17" s="54">
        <v>43572</v>
      </c>
      <c r="B17" s="69" t="s">
        <v>723</v>
      </c>
      <c r="C17" s="69" t="s">
        <v>724</v>
      </c>
      <c r="D17" s="69" t="s">
        <v>292</v>
      </c>
      <c r="E17" s="69" t="s">
        <v>122</v>
      </c>
      <c r="F17" s="69" t="s">
        <v>253</v>
      </c>
      <c r="G17" s="96"/>
      <c r="H17" s="96"/>
      <c r="I17" s="96"/>
      <c r="J17" s="96"/>
      <c r="K17" s="96"/>
      <c r="L17" s="96"/>
      <c r="M17" s="96"/>
      <c r="N17" s="96"/>
      <c r="O17" s="69">
        <v>17800</v>
      </c>
      <c r="P17" s="9"/>
      <c r="Q17" s="9"/>
      <c r="R17" s="9"/>
      <c r="S17" s="9"/>
      <c r="T17" s="10"/>
      <c r="U17" s="9" t="s">
        <v>218</v>
      </c>
      <c r="V17" s="9"/>
    </row>
    <row r="18" spans="1:22" ht="30" customHeight="1" x14ac:dyDescent="0.2">
      <c r="A18" s="68">
        <v>43573</v>
      </c>
      <c r="B18" s="69" t="s">
        <v>603</v>
      </c>
      <c r="C18" s="69" t="s">
        <v>740</v>
      </c>
      <c r="D18" s="69" t="s">
        <v>292</v>
      </c>
      <c r="E18" s="69" t="s">
        <v>122</v>
      </c>
      <c r="F18" s="69" t="s">
        <v>253</v>
      </c>
      <c r="G18" s="96"/>
      <c r="H18" s="96"/>
      <c r="I18" s="96"/>
      <c r="J18" s="96"/>
      <c r="K18" s="96"/>
      <c r="L18" s="96"/>
      <c r="M18" s="96"/>
      <c r="N18" s="96"/>
      <c r="O18" s="69">
        <v>17800</v>
      </c>
      <c r="P18" s="9"/>
      <c r="Q18" s="9"/>
      <c r="R18" s="9"/>
      <c r="S18" s="9"/>
      <c r="T18" s="88"/>
      <c r="U18" s="69" t="s">
        <v>124</v>
      </c>
      <c r="V18" s="9"/>
    </row>
    <row r="19" spans="1:22" ht="30" customHeight="1" x14ac:dyDescent="0.2">
      <c r="A19" s="68">
        <v>43576</v>
      </c>
      <c r="B19" s="69" t="s">
        <v>845</v>
      </c>
      <c r="C19" s="70" t="s">
        <v>846</v>
      </c>
      <c r="D19" s="69" t="s">
        <v>847</v>
      </c>
      <c r="E19" s="69" t="s">
        <v>122</v>
      </c>
      <c r="F19" s="69" t="s">
        <v>173</v>
      </c>
      <c r="G19" s="96"/>
      <c r="H19" s="96"/>
      <c r="I19" s="96"/>
      <c r="J19" s="96"/>
      <c r="K19" s="96"/>
      <c r="L19" s="96"/>
      <c r="M19" s="96"/>
      <c r="N19" s="96"/>
      <c r="O19" s="69">
        <v>32000</v>
      </c>
      <c r="P19" s="9"/>
      <c r="Q19" s="9"/>
      <c r="R19" s="9"/>
      <c r="S19" s="9"/>
      <c r="T19" s="88"/>
      <c r="U19" s="69" t="s">
        <v>850</v>
      </c>
      <c r="V19" s="9"/>
    </row>
    <row r="20" spans="1:22" ht="30" customHeight="1" x14ac:dyDescent="0.2">
      <c r="A20" s="54">
        <v>43576</v>
      </c>
      <c r="B20" s="69" t="s">
        <v>169</v>
      </c>
      <c r="C20" s="70" t="s">
        <v>861</v>
      </c>
      <c r="D20" s="69" t="s">
        <v>163</v>
      </c>
      <c r="E20" s="69" t="s">
        <v>122</v>
      </c>
      <c r="F20" s="69" t="s">
        <v>253</v>
      </c>
      <c r="G20" s="69"/>
      <c r="H20" s="69"/>
      <c r="I20" s="69"/>
      <c r="J20" s="69"/>
      <c r="K20" s="69"/>
      <c r="L20" s="69"/>
      <c r="M20" s="69"/>
      <c r="N20" s="69"/>
      <c r="O20" s="69">
        <v>22400</v>
      </c>
      <c r="P20" s="9"/>
      <c r="Q20" s="9"/>
      <c r="R20" s="9"/>
      <c r="S20" s="9"/>
      <c r="T20" s="10"/>
      <c r="U20" s="9" t="s">
        <v>218</v>
      </c>
      <c r="V20" s="9"/>
    </row>
    <row r="21" spans="1:22" ht="30" customHeight="1" x14ac:dyDescent="0.2">
      <c r="A21" s="68">
        <v>43578</v>
      </c>
      <c r="B21" s="69" t="s">
        <v>897</v>
      </c>
      <c r="C21" s="69" t="s">
        <v>898</v>
      </c>
      <c r="D21" s="69" t="s">
        <v>44</v>
      </c>
      <c r="E21" s="69" t="s">
        <v>122</v>
      </c>
      <c r="F21" s="69" t="s">
        <v>173</v>
      </c>
      <c r="G21" s="96"/>
      <c r="H21" s="96"/>
      <c r="I21" s="96"/>
      <c r="J21" s="96"/>
      <c r="K21" s="96"/>
      <c r="L21" s="96"/>
      <c r="M21" s="96"/>
      <c r="N21" s="96"/>
      <c r="O21" s="69">
        <v>17600</v>
      </c>
      <c r="P21" s="69"/>
      <c r="Q21" s="69"/>
      <c r="R21" s="69"/>
      <c r="S21" s="69"/>
      <c r="T21" s="10"/>
      <c r="U21" s="69" t="s">
        <v>124</v>
      </c>
      <c r="V21" s="2"/>
    </row>
    <row r="22" spans="1:22" ht="30" customHeight="1" x14ac:dyDescent="0.2">
      <c r="A22" s="54">
        <v>43579</v>
      </c>
      <c r="B22" s="69" t="s">
        <v>929</v>
      </c>
      <c r="C22" s="69" t="s">
        <v>930</v>
      </c>
      <c r="D22" s="69" t="s">
        <v>931</v>
      </c>
      <c r="E22" s="69" t="s">
        <v>122</v>
      </c>
      <c r="F22" s="69" t="s">
        <v>253</v>
      </c>
      <c r="G22" s="96"/>
      <c r="H22" s="96"/>
      <c r="I22" s="96"/>
      <c r="J22" s="96"/>
      <c r="K22" s="96"/>
      <c r="L22" s="96"/>
      <c r="M22" s="96"/>
      <c r="N22" s="96"/>
      <c r="O22" s="69">
        <v>6000</v>
      </c>
      <c r="P22" s="9"/>
      <c r="Q22" s="9"/>
      <c r="R22" s="9"/>
      <c r="S22" s="9"/>
      <c r="T22" s="10"/>
      <c r="U22" s="9" t="s">
        <v>124</v>
      </c>
      <c r="V22" s="2"/>
    </row>
    <row r="23" spans="1:22" ht="30" customHeight="1" x14ac:dyDescent="0.2">
      <c r="A23" s="68">
        <v>43580</v>
      </c>
      <c r="B23" s="69" t="s">
        <v>966</v>
      </c>
      <c r="C23" s="69" t="s">
        <v>968</v>
      </c>
      <c r="D23" s="69" t="s">
        <v>967</v>
      </c>
      <c r="E23" s="69" t="s">
        <v>969</v>
      </c>
      <c r="F23" s="69" t="s">
        <v>970</v>
      </c>
      <c r="G23" s="96"/>
      <c r="H23" s="96"/>
      <c r="I23" s="96"/>
      <c r="J23" s="96"/>
      <c r="K23" s="96"/>
      <c r="L23" s="96"/>
      <c r="M23" s="96"/>
      <c r="N23" s="96"/>
      <c r="O23" s="69">
        <v>17800</v>
      </c>
      <c r="P23" s="69"/>
      <c r="Q23" s="69"/>
      <c r="R23" s="69"/>
      <c r="S23" s="69"/>
      <c r="T23" s="88"/>
      <c r="U23" s="69" t="s">
        <v>971</v>
      </c>
      <c r="V23" s="2"/>
    </row>
    <row r="24" spans="1:22" ht="30" customHeight="1" x14ac:dyDescent="0.2">
      <c r="A24" s="105">
        <v>43581</v>
      </c>
      <c r="B24" s="106" t="s">
        <v>976</v>
      </c>
      <c r="C24" s="107" t="s">
        <v>977</v>
      </c>
      <c r="D24" s="106" t="s">
        <v>44</v>
      </c>
      <c r="E24" s="106" t="s">
        <v>122</v>
      </c>
      <c r="F24" s="106" t="s">
        <v>157</v>
      </c>
      <c r="G24" s="106"/>
      <c r="H24" s="106"/>
      <c r="I24" s="106"/>
      <c r="J24" s="106"/>
      <c r="K24" s="106"/>
      <c r="L24" s="106"/>
      <c r="M24" s="106"/>
      <c r="N24" s="106"/>
      <c r="O24" s="106">
        <v>900</v>
      </c>
      <c r="P24" s="106"/>
      <c r="Q24" s="106"/>
      <c r="R24" s="106"/>
      <c r="S24" s="106"/>
      <c r="T24" s="108"/>
      <c r="U24" s="106" t="s">
        <v>158</v>
      </c>
      <c r="V24" s="109"/>
    </row>
    <row r="25" spans="1:22" ht="30" customHeight="1" x14ac:dyDescent="0.2">
      <c r="A25" s="105">
        <v>43581</v>
      </c>
      <c r="B25" s="106" t="s">
        <v>996</v>
      </c>
      <c r="C25" s="107" t="s">
        <v>997</v>
      </c>
      <c r="D25" s="106" t="s">
        <v>44</v>
      </c>
      <c r="E25" s="106" t="s">
        <v>122</v>
      </c>
      <c r="F25" s="106" t="s">
        <v>157</v>
      </c>
      <c r="G25" s="106"/>
      <c r="H25" s="106"/>
      <c r="I25" s="106"/>
      <c r="J25" s="106"/>
      <c r="K25" s="106"/>
      <c r="L25" s="106"/>
      <c r="M25" s="106"/>
      <c r="N25" s="106"/>
      <c r="O25" s="106">
        <v>5000</v>
      </c>
      <c r="P25" s="106"/>
      <c r="Q25" s="106"/>
      <c r="R25" s="106"/>
      <c r="S25" s="106"/>
      <c r="T25" s="108"/>
      <c r="U25" s="106" t="s">
        <v>158</v>
      </c>
      <c r="V25" s="109"/>
    </row>
    <row r="26" spans="1:22" ht="30" customHeight="1" x14ac:dyDescent="0.2">
      <c r="A26" s="68">
        <v>43582</v>
      </c>
      <c r="B26" s="69" t="s">
        <v>1028</v>
      </c>
      <c r="C26" s="70" t="s">
        <v>1029</v>
      </c>
      <c r="D26" s="69" t="s">
        <v>1007</v>
      </c>
      <c r="E26" s="69" t="s">
        <v>122</v>
      </c>
      <c r="F26" s="69" t="s">
        <v>173</v>
      </c>
      <c r="G26" s="39"/>
      <c r="H26" s="39"/>
      <c r="I26" s="39"/>
      <c r="J26" s="39"/>
      <c r="K26" s="39"/>
      <c r="L26" s="39"/>
      <c r="M26" s="39"/>
      <c r="N26" s="39"/>
      <c r="O26" s="69">
        <v>46080</v>
      </c>
      <c r="P26" s="69"/>
      <c r="Q26" s="69"/>
      <c r="R26" s="69"/>
      <c r="S26" s="69"/>
      <c r="T26" s="88"/>
      <c r="U26" s="69" t="s">
        <v>850</v>
      </c>
      <c r="V26" s="39"/>
    </row>
    <row r="27" spans="1:22" ht="30" customHeight="1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1:22" ht="30" customHeight="1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ht="30.75" customHeight="1" x14ac:dyDescent="0.2">
      <c r="A29" s="68"/>
      <c r="B29" s="69"/>
      <c r="C29" s="70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88"/>
      <c r="U29" s="69"/>
      <c r="V29" s="2"/>
    </row>
    <row r="30" spans="1:22" ht="30.75" customHeight="1" x14ac:dyDescent="0.2">
      <c r="A30" s="68"/>
      <c r="B30" s="69"/>
      <c r="C30" s="70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88"/>
      <c r="U30" s="69"/>
      <c r="V30" s="2"/>
    </row>
    <row r="31" spans="1:22" ht="30" customHeight="1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22" ht="30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93">
        <f>SUM(O2:O31)</f>
        <v>531320</v>
      </c>
      <c r="P32" s="39"/>
      <c r="Q32" s="39"/>
      <c r="R32" s="39"/>
      <c r="S32" s="39"/>
      <c r="T32" s="39"/>
      <c r="U32" s="39"/>
      <c r="V32" s="39"/>
    </row>
    <row r="33" spans="1:22" ht="30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 ht="30" customHeight="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ht="30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1:22" ht="30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 ht="30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 ht="30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</row>
  </sheetData>
  <autoFilter ref="A1:V25" xr:uid="{8D827C4F-FBEE-43B9-AC93-120AAEA37612}"/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4BF8-2177-46E6-8D02-19664EF157E8}">
  <sheetPr filterMode="1"/>
  <dimension ref="A1:I240"/>
  <sheetViews>
    <sheetView workbookViewId="0">
      <pane ySplit="1" topLeftCell="A2" activePane="bottomLeft" state="frozen"/>
      <selection pane="bottomLeft" activeCell="B182" sqref="B182"/>
    </sheetView>
  </sheetViews>
  <sheetFormatPr defaultRowHeight="14.25" x14ac:dyDescent="0.2"/>
  <cols>
    <col min="1" max="1" width="15.625" style="65" customWidth="1"/>
    <col min="2" max="2" width="33.75" customWidth="1"/>
    <col min="3" max="3" width="18.625" style="66" customWidth="1"/>
    <col min="4" max="4" width="20.25" customWidth="1"/>
    <col min="5" max="9" width="15.625" customWidth="1"/>
  </cols>
  <sheetData>
    <row r="1" spans="1:9" ht="30" customHeight="1" x14ac:dyDescent="0.2">
      <c r="A1" s="34" t="s">
        <v>29</v>
      </c>
      <c r="B1" s="35" t="s">
        <v>30</v>
      </c>
      <c r="C1" s="35" t="s">
        <v>31</v>
      </c>
      <c r="D1" s="35" t="s">
        <v>32</v>
      </c>
      <c r="E1" s="36" t="s">
        <v>33</v>
      </c>
      <c r="F1" s="36" t="s">
        <v>34</v>
      </c>
      <c r="G1" s="37" t="s">
        <v>35</v>
      </c>
      <c r="H1" s="38" t="s">
        <v>21</v>
      </c>
      <c r="I1" s="39" t="s">
        <v>36</v>
      </c>
    </row>
    <row r="2" spans="1:9" ht="30" hidden="1" customHeight="1" x14ac:dyDescent="0.2">
      <c r="A2" s="40" t="s">
        <v>37</v>
      </c>
      <c r="B2" s="40"/>
      <c r="C2" s="40"/>
      <c r="D2" s="40"/>
      <c r="E2" s="41"/>
      <c r="F2" s="41"/>
      <c r="G2" s="42">
        <v>628676.17000001052</v>
      </c>
      <c r="H2" s="43"/>
      <c r="I2" s="39"/>
    </row>
    <row r="3" spans="1:9" ht="30" hidden="1" customHeight="1" x14ac:dyDescent="0.2">
      <c r="A3" s="40">
        <v>43556</v>
      </c>
      <c r="B3" s="33" t="s">
        <v>39</v>
      </c>
      <c r="C3" s="33" t="s">
        <v>40</v>
      </c>
      <c r="D3" s="39" t="s">
        <v>41</v>
      </c>
      <c r="E3" s="41">
        <v>62224.4</v>
      </c>
      <c r="F3" s="41"/>
      <c r="G3" s="44">
        <f>G2+E3-F3</f>
        <v>690900.57000001054</v>
      </c>
      <c r="H3" s="43"/>
      <c r="I3" s="39"/>
    </row>
    <row r="4" spans="1:9" ht="30" hidden="1" customHeight="1" x14ac:dyDescent="0.2">
      <c r="A4" s="48">
        <v>43556</v>
      </c>
      <c r="B4" s="46" t="s">
        <v>58</v>
      </c>
      <c r="C4" s="46" t="s">
        <v>56</v>
      </c>
      <c r="D4" s="46" t="s">
        <v>57</v>
      </c>
      <c r="E4" s="45">
        <v>18200</v>
      </c>
      <c r="F4" s="45"/>
      <c r="G4" s="44">
        <f t="shared" ref="G4:G67" si="0">G3+E4-F4</f>
        <v>709100.57000001054</v>
      </c>
      <c r="H4" s="45"/>
      <c r="I4" s="39"/>
    </row>
    <row r="5" spans="1:9" ht="30" hidden="1" customHeight="1" x14ac:dyDescent="0.2">
      <c r="A5" s="49">
        <v>43556</v>
      </c>
      <c r="B5" s="33"/>
      <c r="C5" s="33" t="s">
        <v>59</v>
      </c>
      <c r="D5" s="33" t="s">
        <v>60</v>
      </c>
      <c r="E5" s="39">
        <v>0</v>
      </c>
      <c r="F5" s="39">
        <v>138</v>
      </c>
      <c r="G5" s="44">
        <f t="shared" si="0"/>
        <v>708962.57000001054</v>
      </c>
      <c r="H5" s="39"/>
      <c r="I5" s="39"/>
    </row>
    <row r="6" spans="1:9" ht="30" hidden="1" customHeight="1" x14ac:dyDescent="0.2">
      <c r="A6" s="49">
        <v>43556</v>
      </c>
      <c r="B6" s="33"/>
      <c r="C6" s="33" t="s">
        <v>59</v>
      </c>
      <c r="D6" s="33" t="s">
        <v>60</v>
      </c>
      <c r="E6" s="39">
        <v>0</v>
      </c>
      <c r="F6" s="39">
        <v>114</v>
      </c>
      <c r="G6" s="44">
        <f t="shared" si="0"/>
        <v>708848.57000001054</v>
      </c>
      <c r="H6" s="39"/>
      <c r="I6" s="39"/>
    </row>
    <row r="7" spans="1:9" ht="30" hidden="1" customHeight="1" x14ac:dyDescent="0.2">
      <c r="A7" s="49">
        <v>43556</v>
      </c>
      <c r="B7" s="33"/>
      <c r="C7" s="33" t="s">
        <v>59</v>
      </c>
      <c r="D7" s="33" t="s">
        <v>60</v>
      </c>
      <c r="E7" s="39">
        <v>0</v>
      </c>
      <c r="F7" s="39">
        <v>1250</v>
      </c>
      <c r="G7" s="44">
        <f t="shared" si="0"/>
        <v>707598.57000001054</v>
      </c>
      <c r="H7" s="39"/>
      <c r="I7" s="39"/>
    </row>
    <row r="8" spans="1:9" ht="30" hidden="1" customHeight="1" x14ac:dyDescent="0.2">
      <c r="A8" s="49">
        <v>43556</v>
      </c>
      <c r="B8" s="33"/>
      <c r="C8" s="33" t="s">
        <v>59</v>
      </c>
      <c r="D8" s="33" t="s">
        <v>60</v>
      </c>
      <c r="E8" s="39">
        <v>0</v>
      </c>
      <c r="F8" s="39">
        <v>65</v>
      </c>
      <c r="G8" s="44">
        <f t="shared" si="0"/>
        <v>707533.57000001054</v>
      </c>
      <c r="H8" s="39"/>
      <c r="I8" s="39"/>
    </row>
    <row r="9" spans="1:9" ht="30" hidden="1" customHeight="1" x14ac:dyDescent="0.2">
      <c r="A9" s="49">
        <v>43557</v>
      </c>
      <c r="B9" s="33" t="s">
        <v>39</v>
      </c>
      <c r="C9" s="33" t="s">
        <v>40</v>
      </c>
      <c r="D9" s="33" t="s">
        <v>41</v>
      </c>
      <c r="E9" s="39">
        <v>35287</v>
      </c>
      <c r="F9" s="39">
        <v>0</v>
      </c>
      <c r="G9" s="44">
        <f t="shared" si="0"/>
        <v>742820.57000001054</v>
      </c>
      <c r="H9" s="39"/>
      <c r="I9" s="39"/>
    </row>
    <row r="10" spans="1:9" ht="30" hidden="1" customHeight="1" x14ac:dyDescent="0.2">
      <c r="A10" s="49">
        <v>43557</v>
      </c>
      <c r="B10" s="33" t="s">
        <v>82</v>
      </c>
      <c r="C10" s="33" t="s">
        <v>94</v>
      </c>
      <c r="D10" s="33" t="s">
        <v>96</v>
      </c>
      <c r="E10" s="39">
        <v>13000</v>
      </c>
      <c r="F10" s="39"/>
      <c r="G10" s="44">
        <f t="shared" si="0"/>
        <v>755820.57000001054</v>
      </c>
      <c r="H10" s="39"/>
      <c r="I10" s="39"/>
    </row>
    <row r="11" spans="1:9" ht="30" hidden="1" customHeight="1" x14ac:dyDescent="0.2">
      <c r="A11" s="49">
        <v>43557</v>
      </c>
      <c r="B11" s="33" t="s">
        <v>93</v>
      </c>
      <c r="C11" s="33" t="s">
        <v>95</v>
      </c>
      <c r="D11" s="33" t="s">
        <v>97</v>
      </c>
      <c r="E11" s="39">
        <v>20000</v>
      </c>
      <c r="F11" s="39"/>
      <c r="G11" s="44">
        <f t="shared" si="0"/>
        <v>775820.57000001054</v>
      </c>
      <c r="H11" s="39"/>
      <c r="I11" s="39"/>
    </row>
    <row r="12" spans="1:9" ht="30" hidden="1" customHeight="1" x14ac:dyDescent="0.2">
      <c r="A12" s="49">
        <v>43558</v>
      </c>
      <c r="B12" s="33" t="s">
        <v>39</v>
      </c>
      <c r="C12" s="33" t="s">
        <v>40</v>
      </c>
      <c r="D12" s="33" t="s">
        <v>41</v>
      </c>
      <c r="E12" s="39">
        <v>92223.32</v>
      </c>
      <c r="F12" s="39">
        <v>0</v>
      </c>
      <c r="G12" s="44">
        <f t="shared" si="0"/>
        <v>868043.89000001061</v>
      </c>
      <c r="H12" s="39"/>
      <c r="I12" s="39"/>
    </row>
    <row r="13" spans="1:9" ht="30" hidden="1" customHeight="1" x14ac:dyDescent="0.2">
      <c r="A13" s="49">
        <v>43558</v>
      </c>
      <c r="B13" s="33" t="s">
        <v>136</v>
      </c>
      <c r="C13" s="33" t="s">
        <v>137</v>
      </c>
      <c r="D13" s="33" t="s">
        <v>138</v>
      </c>
      <c r="E13" s="39">
        <v>0</v>
      </c>
      <c r="F13" s="39">
        <v>21020</v>
      </c>
      <c r="G13" s="44">
        <f t="shared" si="0"/>
        <v>847023.89000001061</v>
      </c>
      <c r="H13" s="39"/>
      <c r="I13" s="39"/>
    </row>
    <row r="14" spans="1:9" ht="30" hidden="1" customHeight="1" x14ac:dyDescent="0.2">
      <c r="A14" s="49">
        <v>43559</v>
      </c>
      <c r="B14" s="33" t="s">
        <v>39</v>
      </c>
      <c r="C14" s="33" t="s">
        <v>40</v>
      </c>
      <c r="D14" s="39" t="s">
        <v>41</v>
      </c>
      <c r="E14" s="39">
        <v>21371</v>
      </c>
      <c r="F14" s="39">
        <v>0</v>
      </c>
      <c r="G14" s="44">
        <f t="shared" si="0"/>
        <v>868394.89000001061</v>
      </c>
      <c r="H14" s="39"/>
      <c r="I14" s="39"/>
    </row>
    <row r="15" spans="1:9" ht="30" hidden="1" customHeight="1" x14ac:dyDescent="0.2">
      <c r="A15" s="49">
        <v>43559</v>
      </c>
      <c r="B15" s="33" t="s">
        <v>159</v>
      </c>
      <c r="C15" s="33"/>
      <c r="D15" s="39" t="s">
        <v>160</v>
      </c>
      <c r="E15" s="39"/>
      <c r="F15" s="39">
        <v>1014</v>
      </c>
      <c r="G15" s="44">
        <f t="shared" si="0"/>
        <v>867380.89000001061</v>
      </c>
      <c r="H15" s="39"/>
      <c r="I15" s="39"/>
    </row>
    <row r="16" spans="1:9" ht="30" hidden="1" customHeight="1" x14ac:dyDescent="0.2">
      <c r="A16" s="60">
        <v>43559</v>
      </c>
      <c r="B16" s="61"/>
      <c r="C16" s="61" t="s">
        <v>59</v>
      </c>
      <c r="D16" s="62" t="s">
        <v>60</v>
      </c>
      <c r="E16" s="63">
        <v>0</v>
      </c>
      <c r="F16" s="63">
        <v>18</v>
      </c>
      <c r="G16" s="64">
        <f t="shared" si="0"/>
        <v>867362.89000001061</v>
      </c>
      <c r="H16" s="39"/>
      <c r="I16" s="39"/>
    </row>
    <row r="17" spans="1:9" ht="30" hidden="1" customHeight="1" x14ac:dyDescent="0.2">
      <c r="A17" s="56">
        <v>43561</v>
      </c>
      <c r="B17" s="57" t="s">
        <v>39</v>
      </c>
      <c r="C17" s="57" t="s">
        <v>40</v>
      </c>
      <c r="D17" s="57" t="s">
        <v>41</v>
      </c>
      <c r="E17" s="39">
        <v>26341</v>
      </c>
      <c r="F17" s="39">
        <v>0</v>
      </c>
      <c r="G17" s="44">
        <f t="shared" si="0"/>
        <v>893703.89000001061</v>
      </c>
      <c r="H17" s="39"/>
      <c r="I17" s="39"/>
    </row>
    <row r="18" spans="1:9" ht="30" hidden="1" customHeight="1" x14ac:dyDescent="0.2">
      <c r="A18" s="56">
        <v>43561</v>
      </c>
      <c r="B18" s="57" t="s">
        <v>240</v>
      </c>
      <c r="C18" s="57" t="s">
        <v>222</v>
      </c>
      <c r="D18" s="57" t="s">
        <v>223</v>
      </c>
      <c r="E18" s="39">
        <v>50000</v>
      </c>
      <c r="F18" s="39">
        <v>0</v>
      </c>
      <c r="G18" s="44">
        <f t="shared" si="0"/>
        <v>943703.89000001061</v>
      </c>
      <c r="H18" s="39"/>
      <c r="I18" s="39"/>
    </row>
    <row r="19" spans="1:9" ht="30" hidden="1" customHeight="1" x14ac:dyDescent="0.2">
      <c r="A19" s="56">
        <v>43561</v>
      </c>
      <c r="B19" s="57" t="s">
        <v>221</v>
      </c>
      <c r="C19" s="57" t="s">
        <v>222</v>
      </c>
      <c r="D19" s="57" t="s">
        <v>223</v>
      </c>
      <c r="E19" s="39">
        <v>50000</v>
      </c>
      <c r="F19" s="39">
        <v>0</v>
      </c>
      <c r="G19" s="44">
        <f t="shared" si="0"/>
        <v>993703.89000001061</v>
      </c>
      <c r="H19" s="39"/>
      <c r="I19" s="39"/>
    </row>
    <row r="20" spans="1:9" ht="30" hidden="1" customHeight="1" x14ac:dyDescent="0.2">
      <c r="A20" s="56">
        <v>43561</v>
      </c>
      <c r="B20" s="57" t="s">
        <v>221</v>
      </c>
      <c r="C20" s="57" t="s">
        <v>222</v>
      </c>
      <c r="D20" s="57" t="s">
        <v>223</v>
      </c>
      <c r="E20" s="39">
        <v>100000</v>
      </c>
      <c r="F20" s="39">
        <v>0</v>
      </c>
      <c r="G20" s="44">
        <f t="shared" si="0"/>
        <v>1093703.8900000106</v>
      </c>
      <c r="H20" s="39"/>
      <c r="I20" s="39"/>
    </row>
    <row r="21" spans="1:9" ht="30" hidden="1" customHeight="1" x14ac:dyDescent="0.2">
      <c r="A21" s="56">
        <v>43561</v>
      </c>
      <c r="B21" s="57" t="s">
        <v>221</v>
      </c>
      <c r="C21" s="57" t="s">
        <v>222</v>
      </c>
      <c r="D21" s="57" t="s">
        <v>223</v>
      </c>
      <c r="E21" s="39">
        <v>83710</v>
      </c>
      <c r="F21" s="39">
        <v>0</v>
      </c>
      <c r="G21" s="44">
        <f t="shared" si="0"/>
        <v>1177413.8900000106</v>
      </c>
      <c r="H21" s="39"/>
      <c r="I21" s="39"/>
    </row>
    <row r="22" spans="1:9" ht="30" hidden="1" customHeight="1" x14ac:dyDescent="0.2">
      <c r="A22" s="56">
        <v>43562</v>
      </c>
      <c r="B22" s="57" t="s">
        <v>239</v>
      </c>
      <c r="C22" s="57" t="s">
        <v>224</v>
      </c>
      <c r="D22" s="57" t="s">
        <v>238</v>
      </c>
      <c r="E22" s="39">
        <v>8448</v>
      </c>
      <c r="F22" s="39">
        <v>0</v>
      </c>
      <c r="G22" s="44">
        <f t="shared" si="0"/>
        <v>1185861.8900000106</v>
      </c>
      <c r="H22" s="39"/>
      <c r="I22" s="39"/>
    </row>
    <row r="23" spans="1:9" ht="30" hidden="1" customHeight="1" x14ac:dyDescent="0.2">
      <c r="A23" s="56">
        <v>43563</v>
      </c>
      <c r="B23" s="57" t="s">
        <v>39</v>
      </c>
      <c r="C23" s="57" t="s">
        <v>40</v>
      </c>
      <c r="D23" s="57" t="s">
        <v>41</v>
      </c>
      <c r="E23" s="39">
        <v>5964</v>
      </c>
      <c r="F23" s="39">
        <v>0</v>
      </c>
      <c r="G23" s="44">
        <f t="shared" si="0"/>
        <v>1191825.8900000106</v>
      </c>
      <c r="H23" s="39"/>
      <c r="I23" s="39"/>
    </row>
    <row r="24" spans="1:9" ht="30" hidden="1" customHeight="1" x14ac:dyDescent="0.2">
      <c r="A24" s="78">
        <v>43564</v>
      </c>
      <c r="B24" s="80" t="s">
        <v>39</v>
      </c>
      <c r="C24" s="80" t="s">
        <v>40</v>
      </c>
      <c r="D24" s="80" t="s">
        <v>41</v>
      </c>
      <c r="E24" s="79">
        <v>3757.32</v>
      </c>
      <c r="F24" s="79"/>
      <c r="G24" s="82">
        <f t="shared" si="0"/>
        <v>1195583.2100000107</v>
      </c>
      <c r="H24" s="39"/>
      <c r="I24" s="39"/>
    </row>
    <row r="25" spans="1:9" ht="30" hidden="1" customHeight="1" x14ac:dyDescent="0.2">
      <c r="A25" s="78">
        <v>43564</v>
      </c>
      <c r="B25" s="80" t="s">
        <v>273</v>
      </c>
      <c r="C25" s="80" t="s">
        <v>274</v>
      </c>
      <c r="D25" s="80" t="s">
        <v>138</v>
      </c>
      <c r="E25" s="79">
        <v>0</v>
      </c>
      <c r="F25" s="79">
        <v>1360</v>
      </c>
      <c r="G25" s="82">
        <f t="shared" si="0"/>
        <v>1194223.2100000107</v>
      </c>
      <c r="H25" s="39"/>
      <c r="I25" s="39"/>
    </row>
    <row r="26" spans="1:9" ht="30" hidden="1" customHeight="1" x14ac:dyDescent="0.2">
      <c r="A26" s="78">
        <v>43565</v>
      </c>
      <c r="B26" s="80" t="s">
        <v>275</v>
      </c>
      <c r="C26" s="80" t="s">
        <v>276</v>
      </c>
      <c r="D26" s="80" t="s">
        <v>277</v>
      </c>
      <c r="E26" s="79">
        <v>100000</v>
      </c>
      <c r="F26" s="79">
        <v>0</v>
      </c>
      <c r="G26" s="82">
        <f t="shared" si="0"/>
        <v>1294223.2100000107</v>
      </c>
      <c r="H26" s="39"/>
      <c r="I26" s="39"/>
    </row>
    <row r="27" spans="1:9" ht="30" hidden="1" customHeight="1" x14ac:dyDescent="0.2">
      <c r="A27" s="78">
        <v>43565</v>
      </c>
      <c r="B27" s="80" t="s">
        <v>275</v>
      </c>
      <c r="C27" s="80" t="s">
        <v>276</v>
      </c>
      <c r="D27" s="80" t="s">
        <v>277</v>
      </c>
      <c r="E27" s="79">
        <v>200000</v>
      </c>
      <c r="F27" s="79">
        <v>0</v>
      </c>
      <c r="G27" s="82">
        <f t="shared" si="0"/>
        <v>1494223.2100000107</v>
      </c>
      <c r="H27" s="39"/>
      <c r="I27" s="39"/>
    </row>
    <row r="28" spans="1:9" ht="30" hidden="1" customHeight="1" x14ac:dyDescent="0.2">
      <c r="A28" s="78">
        <v>43565</v>
      </c>
      <c r="B28" s="80" t="s">
        <v>278</v>
      </c>
      <c r="C28" s="80" t="s">
        <v>279</v>
      </c>
      <c r="D28" s="80" t="s">
        <v>277</v>
      </c>
      <c r="E28" s="79">
        <v>80000</v>
      </c>
      <c r="F28" s="79">
        <v>0</v>
      </c>
      <c r="G28" s="82">
        <f t="shared" si="0"/>
        <v>1574223.2100000107</v>
      </c>
      <c r="H28" s="39"/>
      <c r="I28" s="39"/>
    </row>
    <row r="29" spans="1:9" ht="30" hidden="1" customHeight="1" x14ac:dyDescent="0.2">
      <c r="A29" s="78">
        <v>43565</v>
      </c>
      <c r="B29" s="80" t="s">
        <v>278</v>
      </c>
      <c r="C29" s="80" t="s">
        <v>279</v>
      </c>
      <c r="D29" s="80" t="s">
        <v>277</v>
      </c>
      <c r="E29" s="79">
        <v>200000</v>
      </c>
      <c r="F29" s="79">
        <v>0</v>
      </c>
      <c r="G29" s="82">
        <f t="shared" si="0"/>
        <v>1774223.2100000107</v>
      </c>
      <c r="H29" s="39"/>
      <c r="I29" s="39"/>
    </row>
    <row r="30" spans="1:9" ht="30" hidden="1" customHeight="1" x14ac:dyDescent="0.2">
      <c r="A30" s="78">
        <v>43565</v>
      </c>
      <c r="B30" s="80" t="s">
        <v>280</v>
      </c>
      <c r="C30" s="80" t="s">
        <v>281</v>
      </c>
      <c r="D30" s="80" t="s">
        <v>277</v>
      </c>
      <c r="E30" s="79">
        <v>0</v>
      </c>
      <c r="F30" s="79">
        <v>90000</v>
      </c>
      <c r="G30" s="82">
        <f t="shared" si="0"/>
        <v>1684223.2100000107</v>
      </c>
      <c r="H30" s="39"/>
      <c r="I30" s="39"/>
    </row>
    <row r="31" spans="1:9" ht="30" hidden="1" customHeight="1" x14ac:dyDescent="0.2">
      <c r="A31" s="78">
        <v>43565</v>
      </c>
      <c r="B31" s="80" t="s">
        <v>294</v>
      </c>
      <c r="C31" s="80" t="s">
        <v>295</v>
      </c>
      <c r="D31" s="80" t="s">
        <v>296</v>
      </c>
      <c r="E31" s="79"/>
      <c r="F31" s="79">
        <v>1780</v>
      </c>
      <c r="G31" s="82">
        <f t="shared" si="0"/>
        <v>1682443.2100000107</v>
      </c>
      <c r="H31" s="39"/>
      <c r="I31" s="39"/>
    </row>
    <row r="32" spans="1:9" ht="30" hidden="1" customHeight="1" x14ac:dyDescent="0.2">
      <c r="A32" s="28">
        <v>43565</v>
      </c>
      <c r="B32" s="33" t="s">
        <v>297</v>
      </c>
      <c r="C32" s="33" t="s">
        <v>298</v>
      </c>
      <c r="D32" s="33" t="s">
        <v>296</v>
      </c>
      <c r="E32" s="39"/>
      <c r="F32" s="39">
        <v>9258.2999999999993</v>
      </c>
      <c r="G32" s="44">
        <f t="shared" si="0"/>
        <v>1673184.9100000106</v>
      </c>
      <c r="H32" s="39"/>
      <c r="I32" s="39"/>
    </row>
    <row r="33" spans="1:9" ht="30" hidden="1" customHeight="1" x14ac:dyDescent="0.2">
      <c r="A33" s="28">
        <v>43565</v>
      </c>
      <c r="B33" s="33" t="s">
        <v>299</v>
      </c>
      <c r="C33" s="33" t="s">
        <v>300</v>
      </c>
      <c r="D33" s="33" t="s">
        <v>301</v>
      </c>
      <c r="E33" s="39"/>
      <c r="F33" s="39">
        <v>10000</v>
      </c>
      <c r="G33" s="44">
        <f t="shared" si="0"/>
        <v>1663184.9100000106</v>
      </c>
      <c r="H33" s="39"/>
      <c r="I33" s="39"/>
    </row>
    <row r="34" spans="1:9" ht="30" hidden="1" customHeight="1" x14ac:dyDescent="0.2">
      <c r="A34" s="28">
        <v>43565</v>
      </c>
      <c r="B34" s="33" t="s">
        <v>302</v>
      </c>
      <c r="C34" s="33" t="s">
        <v>303</v>
      </c>
      <c r="D34" s="33" t="s">
        <v>301</v>
      </c>
      <c r="E34" s="39"/>
      <c r="F34" s="39">
        <v>1120</v>
      </c>
      <c r="G34" s="44">
        <f t="shared" si="0"/>
        <v>1662064.9100000106</v>
      </c>
      <c r="H34" s="39"/>
      <c r="I34" s="39"/>
    </row>
    <row r="35" spans="1:9" ht="30" hidden="1" customHeight="1" x14ac:dyDescent="0.2">
      <c r="A35" s="28">
        <v>43565</v>
      </c>
      <c r="B35" s="33" t="s">
        <v>304</v>
      </c>
      <c r="C35" s="33" t="s">
        <v>305</v>
      </c>
      <c r="D35" s="33" t="s">
        <v>296</v>
      </c>
      <c r="E35" s="39"/>
      <c r="F35" s="39">
        <v>40000</v>
      </c>
      <c r="G35" s="44">
        <f t="shared" si="0"/>
        <v>1622064.9100000106</v>
      </c>
      <c r="H35" s="39"/>
      <c r="I35" s="39"/>
    </row>
    <row r="36" spans="1:9" ht="30" hidden="1" customHeight="1" x14ac:dyDescent="0.2">
      <c r="A36" s="28">
        <v>43565</v>
      </c>
      <c r="B36" s="33" t="s">
        <v>306</v>
      </c>
      <c r="C36" s="33" t="s">
        <v>307</v>
      </c>
      <c r="D36" s="33" t="s">
        <v>296</v>
      </c>
      <c r="E36" s="39"/>
      <c r="F36" s="39">
        <v>36600</v>
      </c>
      <c r="G36" s="44">
        <f t="shared" si="0"/>
        <v>1585464.9100000106</v>
      </c>
      <c r="H36" s="39"/>
      <c r="I36" s="39"/>
    </row>
    <row r="37" spans="1:9" ht="30" hidden="1" customHeight="1" x14ac:dyDescent="0.2">
      <c r="A37" s="28">
        <v>43565</v>
      </c>
      <c r="B37" s="33" t="s">
        <v>304</v>
      </c>
      <c r="C37" s="33" t="s">
        <v>305</v>
      </c>
      <c r="D37" s="33" t="s">
        <v>296</v>
      </c>
      <c r="E37" s="39"/>
      <c r="F37" s="39">
        <v>13600</v>
      </c>
      <c r="G37" s="44">
        <f t="shared" si="0"/>
        <v>1571864.9100000106</v>
      </c>
      <c r="H37" s="39"/>
      <c r="I37" s="39"/>
    </row>
    <row r="38" spans="1:9" ht="30" hidden="1" customHeight="1" x14ac:dyDescent="0.2">
      <c r="A38" s="28">
        <v>43565</v>
      </c>
      <c r="B38" s="39" t="s">
        <v>308</v>
      </c>
      <c r="C38" s="33" t="s">
        <v>309</v>
      </c>
      <c r="D38" s="39" t="s">
        <v>301</v>
      </c>
      <c r="E38" s="39"/>
      <c r="F38" s="39">
        <v>400</v>
      </c>
      <c r="G38" s="44">
        <f t="shared" si="0"/>
        <v>1571464.9100000106</v>
      </c>
      <c r="H38" s="39"/>
      <c r="I38" s="39"/>
    </row>
    <row r="39" spans="1:9" ht="30" hidden="1" customHeight="1" x14ac:dyDescent="0.2">
      <c r="A39" s="28">
        <v>43565</v>
      </c>
      <c r="B39" s="39" t="s">
        <v>310</v>
      </c>
      <c r="C39" s="33" t="s">
        <v>311</v>
      </c>
      <c r="D39" s="39" t="s">
        <v>301</v>
      </c>
      <c r="E39" s="39"/>
      <c r="F39" s="39">
        <v>4032</v>
      </c>
      <c r="G39" s="44">
        <f t="shared" si="0"/>
        <v>1567432.9100000106</v>
      </c>
      <c r="H39" s="39"/>
      <c r="I39" s="39"/>
    </row>
    <row r="40" spans="1:9" ht="30" hidden="1" customHeight="1" x14ac:dyDescent="0.2">
      <c r="A40" s="28">
        <v>43565</v>
      </c>
      <c r="B40" s="39" t="s">
        <v>312</v>
      </c>
      <c r="C40" s="33" t="s">
        <v>313</v>
      </c>
      <c r="D40" s="39" t="s">
        <v>296</v>
      </c>
      <c r="E40" s="39"/>
      <c r="F40" s="39">
        <v>36650</v>
      </c>
      <c r="G40" s="44">
        <f t="shared" si="0"/>
        <v>1530782.9100000106</v>
      </c>
      <c r="H40" s="39"/>
      <c r="I40" s="39"/>
    </row>
    <row r="41" spans="1:9" ht="30" hidden="1" customHeight="1" x14ac:dyDescent="0.2">
      <c r="A41" s="28">
        <v>43565</v>
      </c>
      <c r="B41" s="39" t="s">
        <v>314</v>
      </c>
      <c r="C41" s="33" t="s">
        <v>315</v>
      </c>
      <c r="D41" s="39" t="s">
        <v>296</v>
      </c>
      <c r="E41" s="39"/>
      <c r="F41" s="39">
        <v>14700</v>
      </c>
      <c r="G41" s="44">
        <f t="shared" si="0"/>
        <v>1516082.9100000106</v>
      </c>
      <c r="H41" s="39"/>
      <c r="I41" s="39"/>
    </row>
    <row r="42" spans="1:9" ht="30" hidden="1" customHeight="1" x14ac:dyDescent="0.2">
      <c r="A42" s="28">
        <v>43565</v>
      </c>
      <c r="B42" s="39" t="s">
        <v>316</v>
      </c>
      <c r="C42" s="33" t="s">
        <v>317</v>
      </c>
      <c r="D42" s="39" t="s">
        <v>296</v>
      </c>
      <c r="E42" s="39"/>
      <c r="F42" s="39">
        <v>5800</v>
      </c>
      <c r="G42" s="44">
        <f t="shared" si="0"/>
        <v>1510282.9100000106</v>
      </c>
      <c r="H42" s="39"/>
      <c r="I42" s="39"/>
    </row>
    <row r="43" spans="1:9" ht="30" hidden="1" customHeight="1" x14ac:dyDescent="0.2">
      <c r="A43" s="28">
        <v>43565</v>
      </c>
      <c r="B43" s="39" t="s">
        <v>318</v>
      </c>
      <c r="C43" s="33" t="s">
        <v>319</v>
      </c>
      <c r="D43" s="39" t="s">
        <v>296</v>
      </c>
      <c r="E43" s="39"/>
      <c r="F43" s="39">
        <v>4300</v>
      </c>
      <c r="G43" s="44">
        <f t="shared" si="0"/>
        <v>1505982.9100000106</v>
      </c>
      <c r="H43" s="39"/>
      <c r="I43" s="39"/>
    </row>
    <row r="44" spans="1:9" ht="30" hidden="1" customHeight="1" x14ac:dyDescent="0.2">
      <c r="A44" s="28">
        <v>43565</v>
      </c>
      <c r="B44" s="39" t="s">
        <v>136</v>
      </c>
      <c r="C44" s="33" t="s">
        <v>320</v>
      </c>
      <c r="D44" s="39" t="s">
        <v>296</v>
      </c>
      <c r="E44" s="39"/>
      <c r="F44" s="39">
        <v>10500</v>
      </c>
      <c r="G44" s="44">
        <f t="shared" si="0"/>
        <v>1495482.9100000106</v>
      </c>
      <c r="H44" s="39"/>
      <c r="I44" s="39"/>
    </row>
    <row r="45" spans="1:9" ht="30" hidden="1" customHeight="1" x14ac:dyDescent="0.2">
      <c r="A45" s="28">
        <v>43565</v>
      </c>
      <c r="B45" s="39" t="s">
        <v>321</v>
      </c>
      <c r="C45" s="33" t="s">
        <v>322</v>
      </c>
      <c r="D45" s="39" t="s">
        <v>296</v>
      </c>
      <c r="E45" s="39"/>
      <c r="F45" s="39">
        <v>14318.81</v>
      </c>
      <c r="G45" s="44">
        <f t="shared" si="0"/>
        <v>1481164.1000000106</v>
      </c>
      <c r="H45" s="39"/>
      <c r="I45" s="39"/>
    </row>
    <row r="46" spans="1:9" ht="30" hidden="1" customHeight="1" x14ac:dyDescent="0.2">
      <c r="A46" s="28">
        <v>43565</v>
      </c>
      <c r="B46" s="39" t="s">
        <v>323</v>
      </c>
      <c r="C46" s="33" t="s">
        <v>324</v>
      </c>
      <c r="D46" s="39" t="s">
        <v>296</v>
      </c>
      <c r="E46" s="39"/>
      <c r="F46" s="39">
        <v>1500</v>
      </c>
      <c r="G46" s="44">
        <f t="shared" si="0"/>
        <v>1479664.1000000106</v>
      </c>
      <c r="H46" s="39"/>
      <c r="I46" s="39"/>
    </row>
    <row r="47" spans="1:9" ht="30" hidden="1" customHeight="1" x14ac:dyDescent="0.2">
      <c r="A47" s="28">
        <v>43565</v>
      </c>
      <c r="B47" s="39" t="s">
        <v>325</v>
      </c>
      <c r="C47" s="33" t="s">
        <v>326</v>
      </c>
      <c r="D47" s="39" t="s">
        <v>296</v>
      </c>
      <c r="E47" s="39"/>
      <c r="F47" s="39">
        <v>9015.7999999999993</v>
      </c>
      <c r="G47" s="44">
        <f t="shared" si="0"/>
        <v>1470648.3000000105</v>
      </c>
      <c r="H47" s="39"/>
      <c r="I47" s="39"/>
    </row>
    <row r="48" spans="1:9" ht="30" hidden="1" customHeight="1" x14ac:dyDescent="0.2">
      <c r="A48" s="28">
        <v>43565</v>
      </c>
      <c r="B48" s="39" t="s">
        <v>327</v>
      </c>
      <c r="C48" s="33" t="s">
        <v>328</v>
      </c>
      <c r="D48" s="39" t="s">
        <v>296</v>
      </c>
      <c r="E48" s="39"/>
      <c r="F48" s="39">
        <v>3500</v>
      </c>
      <c r="G48" s="44">
        <f t="shared" si="0"/>
        <v>1467148.3000000105</v>
      </c>
      <c r="H48" s="39"/>
      <c r="I48" s="39"/>
    </row>
    <row r="49" spans="1:9" ht="30" hidden="1" customHeight="1" x14ac:dyDescent="0.2">
      <c r="A49" s="28">
        <v>43565</v>
      </c>
      <c r="B49" s="39" t="s">
        <v>329</v>
      </c>
      <c r="C49" s="33" t="s">
        <v>330</v>
      </c>
      <c r="D49" s="39" t="s">
        <v>296</v>
      </c>
      <c r="E49" s="39"/>
      <c r="F49" s="39">
        <v>5500</v>
      </c>
      <c r="G49" s="44">
        <f t="shared" si="0"/>
        <v>1461648.3000000105</v>
      </c>
      <c r="H49" s="39"/>
      <c r="I49" s="39"/>
    </row>
    <row r="50" spans="1:9" ht="30" hidden="1" customHeight="1" x14ac:dyDescent="0.2">
      <c r="A50" s="28">
        <v>43565</v>
      </c>
      <c r="B50" s="39" t="s">
        <v>331</v>
      </c>
      <c r="C50" s="33" t="s">
        <v>332</v>
      </c>
      <c r="D50" s="39" t="s">
        <v>296</v>
      </c>
      <c r="E50" s="39"/>
      <c r="F50" s="39">
        <v>12320</v>
      </c>
      <c r="G50" s="44">
        <f t="shared" si="0"/>
        <v>1449328.3000000105</v>
      </c>
      <c r="H50" s="39"/>
      <c r="I50" s="39"/>
    </row>
    <row r="51" spans="1:9" ht="30" hidden="1" customHeight="1" x14ac:dyDescent="0.2">
      <c r="A51" s="28">
        <v>43565</v>
      </c>
      <c r="B51" s="39" t="s">
        <v>333</v>
      </c>
      <c r="C51" s="33" t="s">
        <v>334</v>
      </c>
      <c r="D51" s="39" t="s">
        <v>296</v>
      </c>
      <c r="E51" s="39"/>
      <c r="F51" s="39">
        <v>27014</v>
      </c>
      <c r="G51" s="44">
        <f t="shared" si="0"/>
        <v>1422314.3000000105</v>
      </c>
      <c r="H51" s="39"/>
      <c r="I51" s="39"/>
    </row>
    <row r="52" spans="1:9" ht="30" hidden="1" customHeight="1" x14ac:dyDescent="0.2">
      <c r="A52" s="28">
        <v>43565</v>
      </c>
      <c r="B52" s="39" t="s">
        <v>335</v>
      </c>
      <c r="C52" s="33" t="s">
        <v>336</v>
      </c>
      <c r="D52" s="39" t="s">
        <v>296</v>
      </c>
      <c r="E52" s="39"/>
      <c r="F52" s="39">
        <v>6160</v>
      </c>
      <c r="G52" s="44">
        <f t="shared" si="0"/>
        <v>1416154.3000000105</v>
      </c>
      <c r="H52" s="39"/>
      <c r="I52" s="39"/>
    </row>
    <row r="53" spans="1:9" ht="30" hidden="1" customHeight="1" x14ac:dyDescent="0.2">
      <c r="A53" s="28">
        <v>43565</v>
      </c>
      <c r="B53" s="39" t="s">
        <v>337</v>
      </c>
      <c r="C53" s="33" t="s">
        <v>338</v>
      </c>
      <c r="D53" s="39" t="s">
        <v>296</v>
      </c>
      <c r="E53" s="39"/>
      <c r="F53" s="39">
        <v>6500</v>
      </c>
      <c r="G53" s="44">
        <f t="shared" si="0"/>
        <v>1409654.3000000105</v>
      </c>
      <c r="H53" s="39"/>
      <c r="I53" s="39"/>
    </row>
    <row r="54" spans="1:9" ht="30" hidden="1" customHeight="1" x14ac:dyDescent="0.2">
      <c r="A54" s="28">
        <v>43565</v>
      </c>
      <c r="B54" s="39" t="s">
        <v>339</v>
      </c>
      <c r="C54" s="33" t="s">
        <v>340</v>
      </c>
      <c r="D54" s="39" t="s">
        <v>296</v>
      </c>
      <c r="E54" s="39"/>
      <c r="F54" s="39">
        <v>8860.6</v>
      </c>
      <c r="G54" s="44">
        <f t="shared" si="0"/>
        <v>1400793.7000000104</v>
      </c>
      <c r="H54" s="39"/>
      <c r="I54" s="39"/>
    </row>
    <row r="55" spans="1:9" ht="30" hidden="1" customHeight="1" x14ac:dyDescent="0.2">
      <c r="A55" s="28">
        <v>43565</v>
      </c>
      <c r="B55" s="39" t="s">
        <v>341</v>
      </c>
      <c r="C55" s="33" t="s">
        <v>342</v>
      </c>
      <c r="D55" s="39" t="s">
        <v>296</v>
      </c>
      <c r="E55" s="39"/>
      <c r="F55" s="39">
        <v>2000</v>
      </c>
      <c r="G55" s="44">
        <f t="shared" si="0"/>
        <v>1398793.7000000104</v>
      </c>
      <c r="H55" s="39"/>
      <c r="I55" s="39"/>
    </row>
    <row r="56" spans="1:9" ht="30" hidden="1" customHeight="1" x14ac:dyDescent="0.2">
      <c r="A56" s="28">
        <v>43565</v>
      </c>
      <c r="B56" s="39" t="s">
        <v>343</v>
      </c>
      <c r="C56" s="33" t="s">
        <v>344</v>
      </c>
      <c r="D56" s="39" t="s">
        <v>296</v>
      </c>
      <c r="E56" s="39"/>
      <c r="F56" s="39">
        <v>33650</v>
      </c>
      <c r="G56" s="44">
        <f t="shared" si="0"/>
        <v>1365143.7000000104</v>
      </c>
      <c r="H56" s="39"/>
      <c r="I56" s="39"/>
    </row>
    <row r="57" spans="1:9" ht="30" hidden="1" customHeight="1" x14ac:dyDescent="0.2">
      <c r="A57" s="28">
        <v>43565</v>
      </c>
      <c r="B57" s="39" t="s">
        <v>345</v>
      </c>
      <c r="C57" s="33" t="s">
        <v>346</v>
      </c>
      <c r="D57" s="39" t="s">
        <v>296</v>
      </c>
      <c r="E57" s="39"/>
      <c r="F57" s="39">
        <v>24557.3</v>
      </c>
      <c r="G57" s="44">
        <f t="shared" si="0"/>
        <v>1340586.4000000104</v>
      </c>
      <c r="H57" s="39"/>
      <c r="I57" s="39"/>
    </row>
    <row r="58" spans="1:9" ht="30" hidden="1" customHeight="1" x14ac:dyDescent="0.2">
      <c r="A58" s="28">
        <v>43565</v>
      </c>
      <c r="B58" s="39" t="s">
        <v>347</v>
      </c>
      <c r="C58" s="33" t="s">
        <v>348</v>
      </c>
      <c r="D58" s="39" t="s">
        <v>296</v>
      </c>
      <c r="E58" s="39"/>
      <c r="F58" s="39">
        <v>16018.4</v>
      </c>
      <c r="G58" s="44">
        <f t="shared" si="0"/>
        <v>1324568.0000000105</v>
      </c>
      <c r="H58" s="39"/>
      <c r="I58" s="39"/>
    </row>
    <row r="59" spans="1:9" ht="30" hidden="1" customHeight="1" x14ac:dyDescent="0.2">
      <c r="A59" s="28">
        <v>43565</v>
      </c>
      <c r="B59" s="39" t="s">
        <v>349</v>
      </c>
      <c r="C59" s="33" t="s">
        <v>350</v>
      </c>
      <c r="D59" s="39" t="s">
        <v>296</v>
      </c>
      <c r="E59" s="39"/>
      <c r="F59" s="39">
        <v>6500</v>
      </c>
      <c r="G59" s="44">
        <f t="shared" si="0"/>
        <v>1318068.0000000105</v>
      </c>
      <c r="H59" s="39"/>
      <c r="I59" s="39"/>
    </row>
    <row r="60" spans="1:9" ht="30" hidden="1" customHeight="1" x14ac:dyDescent="0.2">
      <c r="A60" s="28">
        <v>43565</v>
      </c>
      <c r="B60" s="39" t="s">
        <v>351</v>
      </c>
      <c r="C60" s="33" t="s">
        <v>352</v>
      </c>
      <c r="D60" s="39" t="s">
        <v>296</v>
      </c>
      <c r="E60" s="39"/>
      <c r="F60" s="39">
        <v>4700</v>
      </c>
      <c r="G60" s="44">
        <f t="shared" si="0"/>
        <v>1313368.0000000105</v>
      </c>
      <c r="H60" s="39"/>
      <c r="I60" s="39"/>
    </row>
    <row r="61" spans="1:9" ht="30" hidden="1" customHeight="1" x14ac:dyDescent="0.2">
      <c r="A61" s="28">
        <v>43565</v>
      </c>
      <c r="B61" s="39" t="s">
        <v>353</v>
      </c>
      <c r="C61" s="33" t="s">
        <v>354</v>
      </c>
      <c r="D61" s="39" t="s">
        <v>355</v>
      </c>
      <c r="E61" s="39"/>
      <c r="F61" s="39">
        <v>15000</v>
      </c>
      <c r="G61" s="44">
        <f t="shared" si="0"/>
        <v>1298368.0000000105</v>
      </c>
      <c r="H61" s="39"/>
      <c r="I61" s="39"/>
    </row>
    <row r="62" spans="1:9" ht="30" hidden="1" customHeight="1" x14ac:dyDescent="0.2">
      <c r="A62" s="28">
        <v>43565</v>
      </c>
      <c r="B62" s="39" t="s">
        <v>356</v>
      </c>
      <c r="C62" s="33" t="s">
        <v>357</v>
      </c>
      <c r="D62" s="39" t="s">
        <v>296</v>
      </c>
      <c r="E62" s="39"/>
      <c r="F62" s="39">
        <v>1500</v>
      </c>
      <c r="G62" s="44">
        <f t="shared" si="0"/>
        <v>1296868.0000000105</v>
      </c>
      <c r="H62" s="39"/>
      <c r="I62" s="39"/>
    </row>
    <row r="63" spans="1:9" ht="30" hidden="1" customHeight="1" x14ac:dyDescent="0.2">
      <c r="A63" s="28">
        <v>43565</v>
      </c>
      <c r="B63" s="39" t="s">
        <v>358</v>
      </c>
      <c r="C63" s="33" t="s">
        <v>359</v>
      </c>
      <c r="D63" s="39" t="s">
        <v>296</v>
      </c>
      <c r="E63" s="39"/>
      <c r="F63" s="39">
        <v>500</v>
      </c>
      <c r="G63" s="44">
        <f t="shared" si="0"/>
        <v>1296368.0000000105</v>
      </c>
      <c r="H63" s="39"/>
      <c r="I63" s="39"/>
    </row>
    <row r="64" spans="1:9" ht="30" hidden="1" customHeight="1" x14ac:dyDescent="0.2">
      <c r="A64" s="28">
        <v>43565</v>
      </c>
      <c r="B64" s="39" t="s">
        <v>360</v>
      </c>
      <c r="C64" s="33" t="s">
        <v>361</v>
      </c>
      <c r="D64" s="39" t="s">
        <v>296</v>
      </c>
      <c r="E64" s="39"/>
      <c r="F64" s="39">
        <v>31200</v>
      </c>
      <c r="G64" s="44">
        <f t="shared" si="0"/>
        <v>1265168.0000000105</v>
      </c>
      <c r="H64" s="39"/>
      <c r="I64" s="39"/>
    </row>
    <row r="65" spans="1:9" ht="30" hidden="1" customHeight="1" x14ac:dyDescent="0.2">
      <c r="A65" s="28">
        <v>43565</v>
      </c>
      <c r="B65" s="39" t="s">
        <v>362</v>
      </c>
      <c r="C65" s="33" t="s">
        <v>363</v>
      </c>
      <c r="D65" s="39" t="s">
        <v>355</v>
      </c>
      <c r="E65" s="39"/>
      <c r="F65" s="39">
        <v>5000</v>
      </c>
      <c r="G65" s="44">
        <f t="shared" si="0"/>
        <v>1260168.0000000105</v>
      </c>
      <c r="H65" s="39"/>
      <c r="I65" s="39"/>
    </row>
    <row r="66" spans="1:9" ht="30" hidden="1" customHeight="1" x14ac:dyDescent="0.2">
      <c r="A66" s="28">
        <v>43565</v>
      </c>
      <c r="B66" s="39" t="s">
        <v>364</v>
      </c>
      <c r="C66" s="33" t="s">
        <v>365</v>
      </c>
      <c r="D66" s="39" t="s">
        <v>296</v>
      </c>
      <c r="E66" s="39"/>
      <c r="F66" s="39">
        <v>6455</v>
      </c>
      <c r="G66" s="44">
        <f t="shared" si="0"/>
        <v>1253713.0000000105</v>
      </c>
      <c r="H66" s="39"/>
      <c r="I66" s="39"/>
    </row>
    <row r="67" spans="1:9" ht="30" hidden="1" customHeight="1" x14ac:dyDescent="0.2">
      <c r="A67" s="28">
        <v>43565</v>
      </c>
      <c r="B67" s="39" t="s">
        <v>366</v>
      </c>
      <c r="C67" s="33" t="s">
        <v>367</v>
      </c>
      <c r="D67" s="39" t="s">
        <v>296</v>
      </c>
      <c r="E67" s="39"/>
      <c r="F67" s="39">
        <v>26462</v>
      </c>
      <c r="G67" s="44">
        <f t="shared" si="0"/>
        <v>1227251.0000000105</v>
      </c>
      <c r="H67" s="39"/>
      <c r="I67" s="39"/>
    </row>
    <row r="68" spans="1:9" ht="30" hidden="1" customHeight="1" x14ac:dyDescent="0.2">
      <c r="A68" s="28">
        <v>43565</v>
      </c>
      <c r="B68" s="39" t="s">
        <v>368</v>
      </c>
      <c r="C68" s="33" t="s">
        <v>369</v>
      </c>
      <c r="D68" s="39" t="s">
        <v>296</v>
      </c>
      <c r="E68" s="39"/>
      <c r="F68" s="39">
        <v>9022</v>
      </c>
      <c r="G68" s="44">
        <f t="shared" ref="G68:G132" si="1">G67+E68-F68</f>
        <v>1218229.0000000105</v>
      </c>
      <c r="H68" s="39"/>
      <c r="I68" s="39"/>
    </row>
    <row r="69" spans="1:9" ht="30" hidden="1" customHeight="1" x14ac:dyDescent="0.2">
      <c r="A69" s="28">
        <v>43565</v>
      </c>
      <c r="B69" s="39" t="s">
        <v>370</v>
      </c>
      <c r="C69" s="33" t="s">
        <v>371</v>
      </c>
      <c r="D69" s="39" t="s">
        <v>296</v>
      </c>
      <c r="E69" s="39"/>
      <c r="F69" s="39">
        <v>2500</v>
      </c>
      <c r="G69" s="44">
        <f t="shared" si="1"/>
        <v>1215729.0000000105</v>
      </c>
      <c r="H69" s="39"/>
      <c r="I69" s="39"/>
    </row>
    <row r="70" spans="1:9" ht="30" hidden="1" customHeight="1" x14ac:dyDescent="0.2">
      <c r="A70" s="28">
        <v>43565</v>
      </c>
      <c r="B70" s="39" t="s">
        <v>372</v>
      </c>
      <c r="C70" s="33" t="s">
        <v>373</v>
      </c>
      <c r="D70" s="39" t="s">
        <v>296</v>
      </c>
      <c r="E70" s="39"/>
      <c r="F70" s="39">
        <v>4000</v>
      </c>
      <c r="G70" s="44">
        <f t="shared" si="1"/>
        <v>1211729.0000000105</v>
      </c>
      <c r="H70" s="39"/>
      <c r="I70" s="39"/>
    </row>
    <row r="71" spans="1:9" ht="30" hidden="1" customHeight="1" x14ac:dyDescent="0.2">
      <c r="A71" s="28">
        <v>43565</v>
      </c>
      <c r="B71" s="39" t="s">
        <v>374</v>
      </c>
      <c r="C71" s="33" t="s">
        <v>375</v>
      </c>
      <c r="D71" s="39" t="s">
        <v>296</v>
      </c>
      <c r="E71" s="39"/>
      <c r="F71" s="39">
        <v>25000</v>
      </c>
      <c r="G71" s="44">
        <f t="shared" si="1"/>
        <v>1186729.0000000105</v>
      </c>
      <c r="H71" s="39"/>
      <c r="I71" s="39"/>
    </row>
    <row r="72" spans="1:9" ht="30" hidden="1" customHeight="1" x14ac:dyDescent="0.2">
      <c r="A72" s="28">
        <v>43565</v>
      </c>
      <c r="B72" s="39" t="s">
        <v>376</v>
      </c>
      <c r="C72" s="33" t="s">
        <v>377</v>
      </c>
      <c r="D72" s="39" t="s">
        <v>296</v>
      </c>
      <c r="E72" s="39"/>
      <c r="F72" s="39">
        <v>4500</v>
      </c>
      <c r="G72" s="44">
        <f t="shared" si="1"/>
        <v>1182229.0000000105</v>
      </c>
      <c r="H72" s="39"/>
      <c r="I72" s="39"/>
    </row>
    <row r="73" spans="1:9" ht="30" hidden="1" customHeight="1" x14ac:dyDescent="0.2">
      <c r="A73" s="28">
        <v>43565</v>
      </c>
      <c r="B73" s="39" t="s">
        <v>273</v>
      </c>
      <c r="C73" s="33" t="s">
        <v>274</v>
      </c>
      <c r="D73" s="39" t="s">
        <v>296</v>
      </c>
      <c r="E73" s="39"/>
      <c r="F73" s="39">
        <v>2500</v>
      </c>
      <c r="G73" s="44">
        <f t="shared" si="1"/>
        <v>1179729.0000000105</v>
      </c>
      <c r="H73" s="39"/>
      <c r="I73" s="39"/>
    </row>
    <row r="74" spans="1:9" ht="30" hidden="1" customHeight="1" x14ac:dyDescent="0.2">
      <c r="A74" s="28">
        <v>43565</v>
      </c>
      <c r="B74" s="39" t="s">
        <v>378</v>
      </c>
      <c r="C74" s="33" t="s">
        <v>379</v>
      </c>
      <c r="D74" s="39" t="s">
        <v>296</v>
      </c>
      <c r="E74" s="39"/>
      <c r="F74" s="39">
        <v>14967.86</v>
      </c>
      <c r="G74" s="44">
        <f t="shared" si="1"/>
        <v>1164761.1400000104</v>
      </c>
      <c r="H74" s="39"/>
      <c r="I74" s="39"/>
    </row>
    <row r="75" spans="1:9" ht="30" hidden="1" customHeight="1" x14ac:dyDescent="0.2">
      <c r="A75" s="28">
        <v>43565</v>
      </c>
      <c r="B75" s="39" t="s">
        <v>380</v>
      </c>
      <c r="C75" s="33" t="s">
        <v>381</v>
      </c>
      <c r="D75" s="39" t="s">
        <v>296</v>
      </c>
      <c r="E75" s="39"/>
      <c r="F75" s="39">
        <v>1120</v>
      </c>
      <c r="G75" s="44">
        <f t="shared" si="1"/>
        <v>1163641.1400000104</v>
      </c>
      <c r="H75" s="39"/>
      <c r="I75" s="39"/>
    </row>
    <row r="76" spans="1:9" ht="30" hidden="1" customHeight="1" x14ac:dyDescent="0.2">
      <c r="A76" s="28">
        <v>43565</v>
      </c>
      <c r="B76" s="39" t="s">
        <v>382</v>
      </c>
      <c r="C76" s="33" t="s">
        <v>383</v>
      </c>
      <c r="D76" s="39" t="s">
        <v>296</v>
      </c>
      <c r="E76" s="39"/>
      <c r="F76" s="39">
        <v>20340.060000000001</v>
      </c>
      <c r="G76" s="44">
        <f t="shared" si="1"/>
        <v>1143301.0800000103</v>
      </c>
      <c r="H76" s="39"/>
      <c r="I76" s="39"/>
    </row>
    <row r="77" spans="1:9" ht="30" hidden="1" customHeight="1" x14ac:dyDescent="0.2">
      <c r="A77" s="28">
        <v>43565</v>
      </c>
      <c r="B77" s="39" t="s">
        <v>384</v>
      </c>
      <c r="C77" s="33" t="s">
        <v>385</v>
      </c>
      <c r="D77" s="39" t="s">
        <v>296</v>
      </c>
      <c r="E77" s="39"/>
      <c r="F77" s="39">
        <v>20170</v>
      </c>
      <c r="G77" s="44">
        <f t="shared" si="1"/>
        <v>1123131.0800000103</v>
      </c>
      <c r="H77" s="39"/>
      <c r="I77" s="39"/>
    </row>
    <row r="78" spans="1:9" ht="30" hidden="1" customHeight="1" x14ac:dyDescent="0.2">
      <c r="A78" s="28">
        <v>43565</v>
      </c>
      <c r="B78" s="39" t="s">
        <v>386</v>
      </c>
      <c r="C78" s="33" t="s">
        <v>387</v>
      </c>
      <c r="D78" s="39" t="s">
        <v>296</v>
      </c>
      <c r="E78" s="39"/>
      <c r="F78" s="39">
        <v>7461</v>
      </c>
      <c r="G78" s="44">
        <f t="shared" si="1"/>
        <v>1115670.0800000103</v>
      </c>
      <c r="H78" s="39"/>
      <c r="I78" s="39"/>
    </row>
    <row r="79" spans="1:9" ht="30" hidden="1" customHeight="1" x14ac:dyDescent="0.2">
      <c r="A79" s="28">
        <v>43565</v>
      </c>
      <c r="B79" s="39" t="s">
        <v>388</v>
      </c>
      <c r="C79" s="33" t="s">
        <v>389</v>
      </c>
      <c r="D79" s="39" t="s">
        <v>296</v>
      </c>
      <c r="E79" s="39"/>
      <c r="F79" s="39">
        <v>13966.7</v>
      </c>
      <c r="G79" s="44">
        <f t="shared" si="1"/>
        <v>1101703.3800000104</v>
      </c>
      <c r="H79" s="39"/>
      <c r="I79" s="39"/>
    </row>
    <row r="80" spans="1:9" ht="30" hidden="1" customHeight="1" x14ac:dyDescent="0.2">
      <c r="A80" s="28">
        <v>43565</v>
      </c>
      <c r="B80" s="39" t="s">
        <v>390</v>
      </c>
      <c r="C80" s="33" t="s">
        <v>391</v>
      </c>
      <c r="D80" s="39" t="s">
        <v>296</v>
      </c>
      <c r="E80" s="39"/>
      <c r="F80" s="39">
        <v>10335</v>
      </c>
      <c r="G80" s="44">
        <f t="shared" si="1"/>
        <v>1091368.3800000104</v>
      </c>
      <c r="H80" s="39"/>
      <c r="I80" s="39"/>
    </row>
    <row r="81" spans="1:9" ht="30" hidden="1" customHeight="1" x14ac:dyDescent="0.2">
      <c r="A81" s="28">
        <v>43565</v>
      </c>
      <c r="B81" s="39" t="s">
        <v>392</v>
      </c>
      <c r="C81" s="33" t="s">
        <v>393</v>
      </c>
      <c r="D81" s="39" t="s">
        <v>296</v>
      </c>
      <c r="E81" s="39"/>
      <c r="F81" s="39">
        <v>42550</v>
      </c>
      <c r="G81" s="44">
        <f t="shared" si="1"/>
        <v>1048818.3800000104</v>
      </c>
      <c r="H81" s="39"/>
      <c r="I81" s="39"/>
    </row>
    <row r="82" spans="1:9" ht="30" hidden="1" customHeight="1" x14ac:dyDescent="0.2">
      <c r="A82" s="28">
        <v>43565</v>
      </c>
      <c r="B82" s="39" t="s">
        <v>394</v>
      </c>
      <c r="C82" s="33" t="s">
        <v>395</v>
      </c>
      <c r="D82" s="39" t="s">
        <v>296</v>
      </c>
      <c r="E82" s="39"/>
      <c r="F82" s="39">
        <v>3156</v>
      </c>
      <c r="G82" s="44">
        <f t="shared" si="1"/>
        <v>1045662.3800000104</v>
      </c>
      <c r="H82" s="39"/>
      <c r="I82" s="39"/>
    </row>
    <row r="83" spans="1:9" ht="30" hidden="1" customHeight="1" x14ac:dyDescent="0.2">
      <c r="A83" s="28">
        <v>43565</v>
      </c>
      <c r="B83" s="39" t="s">
        <v>396</v>
      </c>
      <c r="C83" s="33" t="s">
        <v>397</v>
      </c>
      <c r="D83" s="39" t="s">
        <v>296</v>
      </c>
      <c r="E83" s="39"/>
      <c r="F83" s="39">
        <v>12768.54</v>
      </c>
      <c r="G83" s="44">
        <f t="shared" si="1"/>
        <v>1032893.8400000103</v>
      </c>
      <c r="H83" s="39"/>
      <c r="I83" s="39"/>
    </row>
    <row r="84" spans="1:9" ht="30" hidden="1" customHeight="1" x14ac:dyDescent="0.2">
      <c r="A84" s="28">
        <v>43565</v>
      </c>
      <c r="B84" s="39" t="s">
        <v>398</v>
      </c>
      <c r="C84" s="33" t="s">
        <v>399</v>
      </c>
      <c r="D84" s="39" t="s">
        <v>296</v>
      </c>
      <c r="E84" s="39"/>
      <c r="F84" s="39">
        <v>4500</v>
      </c>
      <c r="G84" s="44">
        <f t="shared" si="1"/>
        <v>1028393.8400000103</v>
      </c>
      <c r="H84" s="39"/>
      <c r="I84" s="39"/>
    </row>
    <row r="85" spans="1:9" ht="30" hidden="1" customHeight="1" x14ac:dyDescent="0.2">
      <c r="A85" s="28">
        <v>43565</v>
      </c>
      <c r="B85" s="39" t="s">
        <v>400</v>
      </c>
      <c r="C85" s="33" t="s">
        <v>401</v>
      </c>
      <c r="D85" s="39" t="s">
        <v>296</v>
      </c>
      <c r="E85" s="39"/>
      <c r="F85" s="39">
        <v>7017.5</v>
      </c>
      <c r="G85" s="44">
        <f t="shared" si="1"/>
        <v>1021376.3400000103</v>
      </c>
      <c r="H85" s="39"/>
      <c r="I85" s="39"/>
    </row>
    <row r="86" spans="1:9" ht="30" hidden="1" customHeight="1" x14ac:dyDescent="0.2">
      <c r="A86" s="28">
        <v>43565</v>
      </c>
      <c r="B86" s="39" t="s">
        <v>402</v>
      </c>
      <c r="C86" s="33" t="s">
        <v>403</v>
      </c>
      <c r="D86" s="39" t="s">
        <v>296</v>
      </c>
      <c r="E86" s="39"/>
      <c r="F86" s="39">
        <v>4000</v>
      </c>
      <c r="G86" s="44">
        <f t="shared" si="1"/>
        <v>1017376.3400000103</v>
      </c>
      <c r="H86" s="39"/>
      <c r="I86" s="39"/>
    </row>
    <row r="87" spans="1:9" ht="30" hidden="1" customHeight="1" x14ac:dyDescent="0.2">
      <c r="A87" s="28">
        <v>43565</v>
      </c>
      <c r="B87" s="39" t="s">
        <v>404</v>
      </c>
      <c r="C87" s="33" t="s">
        <v>405</v>
      </c>
      <c r="D87" s="39" t="s">
        <v>296</v>
      </c>
      <c r="E87" s="39"/>
      <c r="F87" s="39">
        <v>5047.2</v>
      </c>
      <c r="G87" s="44">
        <f t="shared" si="1"/>
        <v>1012329.1400000104</v>
      </c>
      <c r="H87" s="39"/>
      <c r="I87" s="39"/>
    </row>
    <row r="88" spans="1:9" ht="30" hidden="1" customHeight="1" x14ac:dyDescent="0.2">
      <c r="A88" s="28">
        <v>43565</v>
      </c>
      <c r="B88" s="39" t="s">
        <v>406</v>
      </c>
      <c r="C88" s="33" t="s">
        <v>407</v>
      </c>
      <c r="D88" s="39" t="s">
        <v>296</v>
      </c>
      <c r="E88" s="39"/>
      <c r="F88" s="39">
        <v>2890.8</v>
      </c>
      <c r="G88" s="44">
        <f t="shared" si="1"/>
        <v>1009438.3400000103</v>
      </c>
      <c r="H88" s="39"/>
      <c r="I88" s="39"/>
    </row>
    <row r="89" spans="1:9" ht="30" hidden="1" customHeight="1" x14ac:dyDescent="0.2">
      <c r="A89" s="28">
        <v>43565</v>
      </c>
      <c r="B89" s="39" t="s">
        <v>408</v>
      </c>
      <c r="C89" s="33" t="s">
        <v>409</v>
      </c>
      <c r="D89" s="39" t="s">
        <v>296</v>
      </c>
      <c r="E89" s="39"/>
      <c r="F89" s="39">
        <v>12097.5</v>
      </c>
      <c r="G89" s="44">
        <f t="shared" si="1"/>
        <v>997340.84000001033</v>
      </c>
      <c r="H89" s="39"/>
      <c r="I89" s="39"/>
    </row>
    <row r="90" spans="1:9" ht="30" hidden="1" customHeight="1" x14ac:dyDescent="0.2">
      <c r="A90" s="28">
        <v>43565</v>
      </c>
      <c r="B90" s="39" t="s">
        <v>410</v>
      </c>
      <c r="C90" s="33" t="s">
        <v>411</v>
      </c>
      <c r="D90" s="39" t="s">
        <v>296</v>
      </c>
      <c r="E90" s="39"/>
      <c r="F90" s="39">
        <v>38678.5</v>
      </c>
      <c r="G90" s="44">
        <f t="shared" si="1"/>
        <v>958662.34000001033</v>
      </c>
      <c r="H90" s="39"/>
      <c r="I90" s="39"/>
    </row>
    <row r="91" spans="1:9" ht="30" hidden="1" customHeight="1" x14ac:dyDescent="0.2">
      <c r="A91" s="28">
        <v>43565</v>
      </c>
      <c r="B91" s="39" t="s">
        <v>194</v>
      </c>
      <c r="C91" s="33" t="s">
        <v>412</v>
      </c>
      <c r="D91" s="39" t="s">
        <v>296</v>
      </c>
      <c r="E91" s="39"/>
      <c r="F91" s="39">
        <v>6866.9</v>
      </c>
      <c r="G91" s="44">
        <f t="shared" si="1"/>
        <v>951795.44000001031</v>
      </c>
      <c r="H91" s="39"/>
      <c r="I91" s="39"/>
    </row>
    <row r="92" spans="1:9" ht="30" hidden="1" customHeight="1" x14ac:dyDescent="0.2">
      <c r="A92" s="28">
        <v>43565</v>
      </c>
      <c r="B92" s="39" t="s">
        <v>413</v>
      </c>
      <c r="C92" s="33" t="s">
        <v>414</v>
      </c>
      <c r="D92" s="39" t="s">
        <v>296</v>
      </c>
      <c r="E92" s="39"/>
      <c r="F92" s="39">
        <v>16066</v>
      </c>
      <c r="G92" s="44">
        <f t="shared" si="1"/>
        <v>935729.44000001031</v>
      </c>
      <c r="H92" s="39"/>
      <c r="I92" s="39"/>
    </row>
    <row r="93" spans="1:9" ht="30" hidden="1" customHeight="1" x14ac:dyDescent="0.2">
      <c r="A93" s="28">
        <v>43565</v>
      </c>
      <c r="B93" s="39" t="s">
        <v>415</v>
      </c>
      <c r="C93" s="33" t="s">
        <v>416</v>
      </c>
      <c r="D93" s="39" t="s">
        <v>296</v>
      </c>
      <c r="E93" s="39"/>
      <c r="F93" s="39">
        <v>17903.32</v>
      </c>
      <c r="G93" s="44">
        <f t="shared" si="1"/>
        <v>917826.12000001036</v>
      </c>
      <c r="H93" s="39"/>
      <c r="I93" s="39"/>
    </row>
    <row r="94" spans="1:9" ht="30" hidden="1" customHeight="1" x14ac:dyDescent="0.2">
      <c r="A94" s="28">
        <v>43565</v>
      </c>
      <c r="B94" s="39" t="s">
        <v>417</v>
      </c>
      <c r="C94" s="33" t="s">
        <v>418</v>
      </c>
      <c r="D94" s="39" t="s">
        <v>296</v>
      </c>
      <c r="E94" s="39"/>
      <c r="F94" s="39">
        <v>3280</v>
      </c>
      <c r="G94" s="44">
        <f t="shared" si="1"/>
        <v>914546.12000001036</v>
      </c>
      <c r="H94" s="39"/>
      <c r="I94" s="39"/>
    </row>
    <row r="95" spans="1:9" ht="30" hidden="1" customHeight="1" x14ac:dyDescent="0.2">
      <c r="A95" s="28">
        <v>43565</v>
      </c>
      <c r="B95" s="39" t="s">
        <v>419</v>
      </c>
      <c r="C95" s="33" t="s">
        <v>420</v>
      </c>
      <c r="D95" s="39" t="s">
        <v>296</v>
      </c>
      <c r="E95" s="39"/>
      <c r="F95" s="39">
        <v>7484.56</v>
      </c>
      <c r="G95" s="44">
        <f t="shared" si="1"/>
        <v>907061.5600000103</v>
      </c>
      <c r="H95" s="39"/>
      <c r="I95" s="39"/>
    </row>
    <row r="96" spans="1:9" ht="30" hidden="1" customHeight="1" x14ac:dyDescent="0.2">
      <c r="A96" s="28">
        <v>43565</v>
      </c>
      <c r="B96" s="39" t="s">
        <v>421</v>
      </c>
      <c r="C96" s="33" t="s">
        <v>422</v>
      </c>
      <c r="D96" s="39" t="s">
        <v>296</v>
      </c>
      <c r="E96" s="39"/>
      <c r="F96" s="39">
        <v>38628.839999999997</v>
      </c>
      <c r="G96" s="44">
        <f t="shared" si="1"/>
        <v>868432.72000001033</v>
      </c>
      <c r="H96" s="39"/>
      <c r="I96" s="39"/>
    </row>
    <row r="97" spans="1:9" ht="30" hidden="1" customHeight="1" x14ac:dyDescent="0.2">
      <c r="A97" s="28">
        <v>43565</v>
      </c>
      <c r="B97" s="39" t="s">
        <v>423</v>
      </c>
      <c r="C97" s="33" t="s">
        <v>424</v>
      </c>
      <c r="D97" s="39" t="s">
        <v>296</v>
      </c>
      <c r="E97" s="39"/>
      <c r="F97" s="39">
        <v>13099.5</v>
      </c>
      <c r="G97" s="44">
        <f t="shared" si="1"/>
        <v>855333.22000001033</v>
      </c>
      <c r="H97" s="39"/>
      <c r="I97" s="39"/>
    </row>
    <row r="98" spans="1:9" ht="30" hidden="1" customHeight="1" x14ac:dyDescent="0.2">
      <c r="A98" s="28">
        <v>43565</v>
      </c>
      <c r="B98" s="39" t="s">
        <v>425</v>
      </c>
      <c r="C98" s="33" t="s">
        <v>426</v>
      </c>
      <c r="D98" s="39" t="s">
        <v>296</v>
      </c>
      <c r="E98" s="39"/>
      <c r="F98" s="39">
        <v>16452.060000000001</v>
      </c>
      <c r="G98" s="44">
        <f t="shared" si="1"/>
        <v>838881.16000001028</v>
      </c>
      <c r="H98" s="39"/>
      <c r="I98" s="39"/>
    </row>
    <row r="99" spans="1:9" ht="30" hidden="1" customHeight="1" x14ac:dyDescent="0.2">
      <c r="A99" s="28">
        <v>43565</v>
      </c>
      <c r="B99" s="39" t="s">
        <v>423</v>
      </c>
      <c r="C99" s="33" t="s">
        <v>427</v>
      </c>
      <c r="D99" s="39" t="s">
        <v>296</v>
      </c>
      <c r="E99" s="39"/>
      <c r="F99" s="39">
        <v>3438.8</v>
      </c>
      <c r="G99" s="44">
        <f t="shared" si="1"/>
        <v>835442.36000001023</v>
      </c>
      <c r="H99" s="39"/>
      <c r="I99" s="39"/>
    </row>
    <row r="100" spans="1:9" ht="30" hidden="1" customHeight="1" x14ac:dyDescent="0.2">
      <c r="A100" s="28">
        <v>43565</v>
      </c>
      <c r="B100" s="39" t="s">
        <v>428</v>
      </c>
      <c r="C100" s="33" t="s">
        <v>429</v>
      </c>
      <c r="D100" s="39" t="s">
        <v>296</v>
      </c>
      <c r="E100" s="39"/>
      <c r="F100" s="39">
        <v>4250</v>
      </c>
      <c r="G100" s="44">
        <f t="shared" si="1"/>
        <v>831192.36000001023</v>
      </c>
      <c r="H100" s="39"/>
      <c r="I100" s="39"/>
    </row>
    <row r="101" spans="1:9" ht="30" hidden="1" customHeight="1" x14ac:dyDescent="0.2">
      <c r="A101" s="28">
        <v>43565</v>
      </c>
      <c r="B101" s="39" t="s">
        <v>430</v>
      </c>
      <c r="C101" s="33" t="s">
        <v>431</v>
      </c>
      <c r="D101" s="39" t="s">
        <v>296</v>
      </c>
      <c r="E101" s="39"/>
      <c r="F101" s="39">
        <v>41000</v>
      </c>
      <c r="G101" s="44">
        <f t="shared" si="1"/>
        <v>790192.36000001023</v>
      </c>
      <c r="H101" s="39"/>
      <c r="I101" s="39"/>
    </row>
    <row r="102" spans="1:9" ht="30" hidden="1" customHeight="1" x14ac:dyDescent="0.2">
      <c r="A102" s="28">
        <v>43565</v>
      </c>
      <c r="B102" s="39" t="s">
        <v>432</v>
      </c>
      <c r="C102" s="33" t="s">
        <v>433</v>
      </c>
      <c r="D102" s="39" t="s">
        <v>296</v>
      </c>
      <c r="E102" s="39"/>
      <c r="F102" s="39">
        <v>5256</v>
      </c>
      <c r="G102" s="44">
        <f t="shared" si="1"/>
        <v>784936.36000001023</v>
      </c>
      <c r="H102" s="39"/>
      <c r="I102" s="39"/>
    </row>
    <row r="103" spans="1:9" ht="30" hidden="1" customHeight="1" x14ac:dyDescent="0.2">
      <c r="A103" s="28">
        <v>43565</v>
      </c>
      <c r="B103" s="39" t="s">
        <v>434</v>
      </c>
      <c r="C103" s="33" t="s">
        <v>435</v>
      </c>
      <c r="D103" s="39" t="s">
        <v>296</v>
      </c>
      <c r="E103" s="39"/>
      <c r="F103" s="39">
        <v>23346.28</v>
      </c>
      <c r="G103" s="44">
        <f t="shared" si="1"/>
        <v>761590.0800000102</v>
      </c>
      <c r="H103" s="39"/>
      <c r="I103" s="39"/>
    </row>
    <row r="104" spans="1:9" ht="30" hidden="1" customHeight="1" x14ac:dyDescent="0.2">
      <c r="A104" s="28">
        <v>43565</v>
      </c>
      <c r="B104" s="39" t="s">
        <v>436</v>
      </c>
      <c r="C104" s="33" t="s">
        <v>437</v>
      </c>
      <c r="D104" s="39" t="s">
        <v>296</v>
      </c>
      <c r="E104" s="39"/>
      <c r="F104" s="39">
        <v>11350</v>
      </c>
      <c r="G104" s="44">
        <f t="shared" si="1"/>
        <v>750240.0800000102</v>
      </c>
      <c r="H104" s="39"/>
      <c r="I104" s="39"/>
    </row>
    <row r="105" spans="1:9" ht="30" hidden="1" customHeight="1" x14ac:dyDescent="0.2">
      <c r="A105" s="28">
        <v>43565</v>
      </c>
      <c r="B105" s="39" t="s">
        <v>438</v>
      </c>
      <c r="C105" s="33" t="s">
        <v>439</v>
      </c>
      <c r="D105" s="39" t="s">
        <v>296</v>
      </c>
      <c r="E105" s="39"/>
      <c r="F105" s="39">
        <v>4320</v>
      </c>
      <c r="G105" s="44">
        <f t="shared" si="1"/>
        <v>745920.0800000102</v>
      </c>
      <c r="H105" s="39"/>
      <c r="I105" s="39"/>
    </row>
    <row r="106" spans="1:9" ht="30" hidden="1" customHeight="1" x14ac:dyDescent="0.2">
      <c r="A106" s="28">
        <v>43565</v>
      </c>
      <c r="B106" s="39" t="s">
        <v>440</v>
      </c>
      <c r="C106" s="33" t="s">
        <v>441</v>
      </c>
      <c r="D106" s="39" t="s">
        <v>296</v>
      </c>
      <c r="E106" s="39"/>
      <c r="F106" s="39">
        <v>3251.8</v>
      </c>
      <c r="G106" s="44">
        <f t="shared" si="1"/>
        <v>742668.28000001016</v>
      </c>
      <c r="H106" s="39"/>
      <c r="I106" s="39"/>
    </row>
    <row r="107" spans="1:9" ht="30" hidden="1" customHeight="1" x14ac:dyDescent="0.2">
      <c r="A107" s="28">
        <v>43565</v>
      </c>
      <c r="B107" s="39" t="s">
        <v>442</v>
      </c>
      <c r="C107" s="33" t="s">
        <v>443</v>
      </c>
      <c r="D107" s="39" t="s">
        <v>296</v>
      </c>
      <c r="E107" s="39"/>
      <c r="F107" s="39">
        <v>4218.2</v>
      </c>
      <c r="G107" s="44">
        <f t="shared" si="1"/>
        <v>738450.0800000102</v>
      </c>
      <c r="H107" s="39"/>
      <c r="I107" s="39"/>
    </row>
    <row r="108" spans="1:9" ht="30" hidden="1" customHeight="1" x14ac:dyDescent="0.2">
      <c r="A108" s="28">
        <v>43565</v>
      </c>
      <c r="B108" s="39" t="s">
        <v>444</v>
      </c>
      <c r="C108" s="33" t="s">
        <v>445</v>
      </c>
      <c r="D108" s="39" t="s">
        <v>296</v>
      </c>
      <c r="E108" s="39"/>
      <c r="F108" s="39">
        <v>1567</v>
      </c>
      <c r="G108" s="44">
        <f t="shared" si="1"/>
        <v>736883.0800000102</v>
      </c>
      <c r="H108" s="39"/>
      <c r="I108" s="39"/>
    </row>
    <row r="109" spans="1:9" ht="30" hidden="1" customHeight="1" x14ac:dyDescent="0.2">
      <c r="A109" s="28">
        <v>43565</v>
      </c>
      <c r="B109" s="39" t="s">
        <v>446</v>
      </c>
      <c r="C109" s="33" t="s">
        <v>447</v>
      </c>
      <c r="D109" s="39" t="s">
        <v>296</v>
      </c>
      <c r="E109" s="39"/>
      <c r="F109" s="39">
        <v>3004</v>
      </c>
      <c r="G109" s="44">
        <f t="shared" si="1"/>
        <v>733879.0800000102</v>
      </c>
      <c r="H109" s="39"/>
      <c r="I109" s="39"/>
    </row>
    <row r="110" spans="1:9" ht="30" hidden="1" customHeight="1" x14ac:dyDescent="0.2">
      <c r="A110" s="28">
        <v>43565</v>
      </c>
      <c r="B110" s="39" t="s">
        <v>448</v>
      </c>
      <c r="C110" s="33" t="s">
        <v>449</v>
      </c>
      <c r="D110" s="39" t="s">
        <v>296</v>
      </c>
      <c r="E110" s="39"/>
      <c r="F110" s="39">
        <v>4512</v>
      </c>
      <c r="G110" s="44">
        <f t="shared" si="1"/>
        <v>729367.0800000102</v>
      </c>
      <c r="H110" s="39"/>
      <c r="I110" s="39"/>
    </row>
    <row r="111" spans="1:9" ht="30" hidden="1" customHeight="1" x14ac:dyDescent="0.2">
      <c r="A111" s="28">
        <v>43565</v>
      </c>
      <c r="B111" s="39" t="s">
        <v>450</v>
      </c>
      <c r="C111" s="33" t="s">
        <v>451</v>
      </c>
      <c r="D111" s="39" t="s">
        <v>296</v>
      </c>
      <c r="E111" s="39"/>
      <c r="F111" s="39">
        <v>3579</v>
      </c>
      <c r="G111" s="44">
        <f t="shared" si="1"/>
        <v>725788.0800000102</v>
      </c>
      <c r="H111" s="39"/>
      <c r="I111" s="39"/>
    </row>
    <row r="112" spans="1:9" ht="30" hidden="1" customHeight="1" x14ac:dyDescent="0.2">
      <c r="A112" s="28">
        <v>43565</v>
      </c>
      <c r="B112" s="39" t="s">
        <v>452</v>
      </c>
      <c r="C112" s="33" t="s">
        <v>453</v>
      </c>
      <c r="D112" s="39" t="s">
        <v>296</v>
      </c>
      <c r="E112" s="39"/>
      <c r="F112" s="39">
        <v>2651</v>
      </c>
      <c r="G112" s="44">
        <f t="shared" si="1"/>
        <v>723137.0800000102</v>
      </c>
      <c r="H112" s="39"/>
      <c r="I112" s="39"/>
    </row>
    <row r="113" spans="1:9" ht="30" hidden="1" customHeight="1" x14ac:dyDescent="0.2">
      <c r="A113" s="28">
        <v>43565</v>
      </c>
      <c r="B113" s="39" t="s">
        <v>454</v>
      </c>
      <c r="C113" s="33" t="s">
        <v>455</v>
      </c>
      <c r="D113" s="39" t="s">
        <v>296</v>
      </c>
      <c r="E113" s="39"/>
      <c r="F113" s="39">
        <v>2400</v>
      </c>
      <c r="G113" s="44">
        <f t="shared" si="1"/>
        <v>720737.0800000102</v>
      </c>
      <c r="H113" s="39"/>
      <c r="I113" s="39"/>
    </row>
    <row r="114" spans="1:9" ht="30" hidden="1" customHeight="1" x14ac:dyDescent="0.2">
      <c r="A114" s="28">
        <v>43565</v>
      </c>
      <c r="B114" s="39" t="s">
        <v>456</v>
      </c>
      <c r="C114" s="33" t="s">
        <v>457</v>
      </c>
      <c r="D114" s="39" t="s">
        <v>296</v>
      </c>
      <c r="E114" s="39"/>
      <c r="F114" s="39">
        <v>1263.98</v>
      </c>
      <c r="G114" s="44">
        <f t="shared" si="1"/>
        <v>719473.10000001022</v>
      </c>
      <c r="H114" s="39"/>
      <c r="I114" s="39"/>
    </row>
    <row r="115" spans="1:9" ht="30" hidden="1" customHeight="1" x14ac:dyDescent="0.2">
      <c r="A115" s="28">
        <v>43565</v>
      </c>
      <c r="B115" s="39" t="s">
        <v>458</v>
      </c>
      <c r="C115" s="33" t="s">
        <v>459</v>
      </c>
      <c r="D115" s="39" t="s">
        <v>296</v>
      </c>
      <c r="E115" s="39"/>
      <c r="F115" s="39">
        <v>3086.4</v>
      </c>
      <c r="G115" s="44">
        <f t="shared" si="1"/>
        <v>716386.7000000102</v>
      </c>
      <c r="H115" s="39"/>
      <c r="I115" s="39"/>
    </row>
    <row r="116" spans="1:9" ht="30" hidden="1" customHeight="1" x14ac:dyDescent="0.2">
      <c r="A116" s="28">
        <v>43565</v>
      </c>
      <c r="B116" s="39" t="s">
        <v>460</v>
      </c>
      <c r="C116" s="33" t="s">
        <v>461</v>
      </c>
      <c r="D116" s="39" t="s">
        <v>296</v>
      </c>
      <c r="E116" s="39"/>
      <c r="F116" s="39">
        <v>688</v>
      </c>
      <c r="G116" s="44">
        <f t="shared" si="1"/>
        <v>715698.7000000102</v>
      </c>
      <c r="H116" s="39"/>
      <c r="I116" s="39"/>
    </row>
    <row r="117" spans="1:9" ht="30" hidden="1" customHeight="1" x14ac:dyDescent="0.2">
      <c r="A117" s="28">
        <v>43565</v>
      </c>
      <c r="B117" s="39" t="s">
        <v>462</v>
      </c>
      <c r="C117" s="33" t="s">
        <v>463</v>
      </c>
      <c r="D117" s="39" t="s">
        <v>296</v>
      </c>
      <c r="E117" s="39"/>
      <c r="F117" s="39">
        <v>14098.6</v>
      </c>
      <c r="G117" s="44">
        <f t="shared" si="1"/>
        <v>701600.10000001022</v>
      </c>
      <c r="H117" s="39"/>
      <c r="I117" s="39"/>
    </row>
    <row r="118" spans="1:9" ht="30" hidden="1" customHeight="1" x14ac:dyDescent="0.2">
      <c r="A118" s="28">
        <v>43565</v>
      </c>
      <c r="B118" s="39" t="s">
        <v>464</v>
      </c>
      <c r="C118" s="33" t="s">
        <v>465</v>
      </c>
      <c r="D118" s="39" t="s">
        <v>296</v>
      </c>
      <c r="E118" s="39"/>
      <c r="F118" s="39">
        <v>9753</v>
      </c>
      <c r="G118" s="44">
        <f t="shared" si="1"/>
        <v>691847.10000001022</v>
      </c>
      <c r="H118" s="39"/>
      <c r="I118" s="39"/>
    </row>
    <row r="119" spans="1:9" ht="30" hidden="1" customHeight="1" x14ac:dyDescent="0.2">
      <c r="A119" s="28">
        <v>43565</v>
      </c>
      <c r="B119" s="39" t="s">
        <v>466</v>
      </c>
      <c r="C119" s="33" t="s">
        <v>467</v>
      </c>
      <c r="D119" s="39" t="s">
        <v>296</v>
      </c>
      <c r="E119" s="39"/>
      <c r="F119" s="39">
        <v>5776</v>
      </c>
      <c r="G119" s="44">
        <f t="shared" si="1"/>
        <v>686071.10000001022</v>
      </c>
      <c r="H119" s="39"/>
      <c r="I119" s="39"/>
    </row>
    <row r="120" spans="1:9" ht="30" hidden="1" customHeight="1" x14ac:dyDescent="0.2">
      <c r="A120" s="28">
        <v>43565</v>
      </c>
      <c r="B120" s="39" t="s">
        <v>468</v>
      </c>
      <c r="C120" s="33" t="s">
        <v>469</v>
      </c>
      <c r="D120" s="39" t="s">
        <v>296</v>
      </c>
      <c r="E120" s="39"/>
      <c r="F120" s="39">
        <v>3688.4</v>
      </c>
      <c r="G120" s="44">
        <f t="shared" si="1"/>
        <v>682382.7000000102</v>
      </c>
      <c r="H120" s="39"/>
      <c r="I120" s="39"/>
    </row>
    <row r="121" spans="1:9" ht="30" hidden="1" customHeight="1" x14ac:dyDescent="0.2">
      <c r="A121" s="28">
        <v>43565</v>
      </c>
      <c r="B121" s="39" t="s">
        <v>470</v>
      </c>
      <c r="C121" s="33" t="s">
        <v>471</v>
      </c>
      <c r="D121" s="39" t="s">
        <v>301</v>
      </c>
      <c r="E121" s="39"/>
      <c r="F121" s="39">
        <v>2994</v>
      </c>
      <c r="G121" s="44">
        <f t="shared" si="1"/>
        <v>679388.7000000102</v>
      </c>
      <c r="H121" s="39"/>
      <c r="I121" s="39"/>
    </row>
    <row r="122" spans="1:9" ht="30" hidden="1" customHeight="1" x14ac:dyDescent="0.2">
      <c r="A122" s="28">
        <v>43565</v>
      </c>
      <c r="B122" s="39" t="s">
        <v>472</v>
      </c>
      <c r="C122" s="33" t="s">
        <v>473</v>
      </c>
      <c r="D122" s="39" t="s">
        <v>296</v>
      </c>
      <c r="E122" s="39"/>
      <c r="F122" s="39">
        <v>13245</v>
      </c>
      <c r="G122" s="44">
        <f t="shared" si="1"/>
        <v>666143.7000000102</v>
      </c>
      <c r="H122" s="39"/>
      <c r="I122" s="39"/>
    </row>
    <row r="123" spans="1:9" ht="30" hidden="1" customHeight="1" x14ac:dyDescent="0.2">
      <c r="A123" s="28">
        <v>43565</v>
      </c>
      <c r="B123" s="39" t="s">
        <v>474</v>
      </c>
      <c r="C123" s="33" t="s">
        <v>475</v>
      </c>
      <c r="D123" s="33" t="s">
        <v>476</v>
      </c>
      <c r="E123" s="67">
        <v>253360</v>
      </c>
      <c r="F123" s="39">
        <v>0</v>
      </c>
      <c r="G123" s="44">
        <f t="shared" si="1"/>
        <v>919503.7000000102</v>
      </c>
      <c r="H123" s="39"/>
      <c r="I123" s="39"/>
    </row>
    <row r="124" spans="1:9" ht="30" hidden="1" customHeight="1" x14ac:dyDescent="0.2">
      <c r="A124" s="28">
        <v>43565</v>
      </c>
      <c r="B124" s="39" t="s">
        <v>273</v>
      </c>
      <c r="C124" s="33" t="s">
        <v>274</v>
      </c>
      <c r="D124" s="33" t="s">
        <v>138</v>
      </c>
      <c r="E124" s="39"/>
      <c r="F124" s="39">
        <v>1360</v>
      </c>
      <c r="G124" s="44">
        <f t="shared" si="1"/>
        <v>918143.7000000102</v>
      </c>
      <c r="H124" s="39"/>
      <c r="I124" s="39"/>
    </row>
    <row r="125" spans="1:9" ht="30" hidden="1" customHeight="1" x14ac:dyDescent="0.2">
      <c r="A125" s="28">
        <v>43565</v>
      </c>
      <c r="B125" s="39" t="s">
        <v>477</v>
      </c>
      <c r="C125" s="33" t="s">
        <v>478</v>
      </c>
      <c r="D125" s="33" t="s">
        <v>296</v>
      </c>
      <c r="E125" s="39"/>
      <c r="F125" s="39">
        <v>10044</v>
      </c>
      <c r="G125" s="44">
        <f t="shared" si="1"/>
        <v>908099.7000000102</v>
      </c>
      <c r="H125" s="39"/>
      <c r="I125" s="39"/>
    </row>
    <row r="126" spans="1:9" ht="30" hidden="1" customHeight="1" x14ac:dyDescent="0.2">
      <c r="A126" s="28">
        <v>43565</v>
      </c>
      <c r="B126" s="39" t="s">
        <v>479</v>
      </c>
      <c r="C126" s="33" t="s">
        <v>480</v>
      </c>
      <c r="D126" s="33" t="s">
        <v>481</v>
      </c>
      <c r="E126" s="39"/>
      <c r="F126" s="39">
        <v>904</v>
      </c>
      <c r="G126" s="44">
        <f t="shared" si="1"/>
        <v>907195.7000000102</v>
      </c>
      <c r="H126" s="39"/>
      <c r="I126" s="39"/>
    </row>
    <row r="127" spans="1:9" ht="30" hidden="1" customHeight="1" x14ac:dyDescent="0.2">
      <c r="A127" s="28">
        <v>43565</v>
      </c>
      <c r="B127" s="39" t="s">
        <v>482</v>
      </c>
      <c r="C127" s="33" t="s">
        <v>483</v>
      </c>
      <c r="D127" s="33" t="s">
        <v>296</v>
      </c>
      <c r="E127" s="39"/>
      <c r="F127" s="39">
        <v>7285.08</v>
      </c>
      <c r="G127" s="44">
        <f t="shared" si="1"/>
        <v>899910.62000001024</v>
      </c>
      <c r="H127" s="39"/>
      <c r="I127" s="39"/>
    </row>
    <row r="128" spans="1:9" ht="30" hidden="1" customHeight="1" x14ac:dyDescent="0.2">
      <c r="A128" s="28">
        <v>43565</v>
      </c>
      <c r="B128" s="39" t="s">
        <v>370</v>
      </c>
      <c r="C128" s="33" t="s">
        <v>490</v>
      </c>
      <c r="D128" s="33" t="s">
        <v>138</v>
      </c>
      <c r="E128" s="39"/>
      <c r="F128" s="39">
        <v>195000</v>
      </c>
      <c r="G128" s="44">
        <f t="shared" si="1"/>
        <v>704910.62000001024</v>
      </c>
      <c r="H128" s="39"/>
      <c r="I128" s="39"/>
    </row>
    <row r="129" spans="1:9" ht="30" hidden="1" customHeight="1" x14ac:dyDescent="0.2">
      <c r="A129" s="28">
        <v>43565</v>
      </c>
      <c r="B129" s="39" t="s">
        <v>136</v>
      </c>
      <c r="C129" s="33" t="s">
        <v>137</v>
      </c>
      <c r="D129" s="33" t="s">
        <v>138</v>
      </c>
      <c r="E129" s="39"/>
      <c r="F129" s="39">
        <v>193685.72</v>
      </c>
      <c r="G129" s="44">
        <f t="shared" si="1"/>
        <v>511224.90000001027</v>
      </c>
      <c r="H129" s="39"/>
      <c r="I129" s="39"/>
    </row>
    <row r="130" spans="1:9" ht="30" hidden="1" customHeight="1" x14ac:dyDescent="0.2">
      <c r="A130" s="28">
        <v>43566</v>
      </c>
      <c r="B130" s="39" t="s">
        <v>514</v>
      </c>
      <c r="C130" s="33" t="s">
        <v>515</v>
      </c>
      <c r="D130" s="33" t="s">
        <v>492</v>
      </c>
      <c r="E130" s="39">
        <v>101680</v>
      </c>
      <c r="F130" s="39">
        <v>0</v>
      </c>
      <c r="G130" s="44">
        <f t="shared" si="1"/>
        <v>612904.90000001027</v>
      </c>
      <c r="H130" s="39"/>
      <c r="I130" s="39"/>
    </row>
    <row r="131" spans="1:9" ht="30" hidden="1" customHeight="1" x14ac:dyDescent="0.2">
      <c r="A131" s="28">
        <v>43566</v>
      </c>
      <c r="B131" s="39" t="s">
        <v>280</v>
      </c>
      <c r="C131" s="33" t="s">
        <v>281</v>
      </c>
      <c r="D131" s="39" t="s">
        <v>277</v>
      </c>
      <c r="E131" s="39">
        <v>0</v>
      </c>
      <c r="F131" s="39">
        <v>8000</v>
      </c>
      <c r="G131" s="44">
        <f t="shared" si="1"/>
        <v>604904.90000001027</v>
      </c>
      <c r="H131" s="39"/>
      <c r="I131" s="39"/>
    </row>
    <row r="132" spans="1:9" ht="30" hidden="1" customHeight="1" x14ac:dyDescent="0.2">
      <c r="A132" s="28">
        <v>43566</v>
      </c>
      <c r="B132" s="39" t="s">
        <v>386</v>
      </c>
      <c r="C132" s="33" t="s">
        <v>387</v>
      </c>
      <c r="D132" s="39" t="s">
        <v>296</v>
      </c>
      <c r="E132" s="39">
        <v>0</v>
      </c>
      <c r="F132" s="39">
        <v>1940</v>
      </c>
      <c r="G132" s="44">
        <f t="shared" si="1"/>
        <v>602964.90000001027</v>
      </c>
      <c r="H132" s="39"/>
      <c r="I132" s="39"/>
    </row>
    <row r="133" spans="1:9" ht="30" hidden="1" customHeight="1" x14ac:dyDescent="0.2">
      <c r="A133" s="28">
        <v>43566</v>
      </c>
      <c r="B133" s="39" t="s">
        <v>398</v>
      </c>
      <c r="C133" s="33" t="s">
        <v>399</v>
      </c>
      <c r="D133" s="39" t="s">
        <v>296</v>
      </c>
      <c r="E133" s="39">
        <v>0</v>
      </c>
      <c r="F133" s="39">
        <v>985</v>
      </c>
      <c r="G133" s="44">
        <f t="shared" ref="G133:G196" si="2">G132+E133-F133</f>
        <v>601979.90000001027</v>
      </c>
      <c r="H133" s="39"/>
      <c r="I133" s="39"/>
    </row>
    <row r="134" spans="1:9" ht="30" hidden="1" customHeight="1" x14ac:dyDescent="0.2">
      <c r="A134" s="91">
        <v>43567</v>
      </c>
      <c r="B134" s="80" t="s">
        <v>39</v>
      </c>
      <c r="C134" s="80" t="s">
        <v>40</v>
      </c>
      <c r="D134" s="80" t="s">
        <v>41</v>
      </c>
      <c r="E134" s="79">
        <v>4970</v>
      </c>
      <c r="F134" s="79"/>
      <c r="G134" s="44">
        <f t="shared" si="2"/>
        <v>606949.90000001027</v>
      </c>
      <c r="H134" s="39"/>
      <c r="I134" s="39"/>
    </row>
    <row r="135" spans="1:9" ht="30" hidden="1" customHeight="1" x14ac:dyDescent="0.2">
      <c r="A135" s="49">
        <v>43567</v>
      </c>
      <c r="B135" s="33" t="s">
        <v>536</v>
      </c>
      <c r="C135" s="33" t="s">
        <v>537</v>
      </c>
      <c r="D135" s="33" t="s">
        <v>538</v>
      </c>
      <c r="E135" s="39">
        <v>23640</v>
      </c>
      <c r="F135" s="39"/>
      <c r="G135" s="44">
        <f t="shared" si="2"/>
        <v>630589.90000001027</v>
      </c>
      <c r="H135" s="39"/>
      <c r="I135" s="39"/>
    </row>
    <row r="136" spans="1:9" ht="30" hidden="1" customHeight="1" x14ac:dyDescent="0.2">
      <c r="A136" s="49">
        <v>43567</v>
      </c>
      <c r="B136" s="33" t="s">
        <v>539</v>
      </c>
      <c r="C136" s="33" t="s">
        <v>540</v>
      </c>
      <c r="D136" s="33" t="s">
        <v>223</v>
      </c>
      <c r="E136" s="39">
        <v>169800</v>
      </c>
      <c r="F136" s="39"/>
      <c r="G136" s="44">
        <f t="shared" si="2"/>
        <v>800389.90000001027</v>
      </c>
      <c r="H136" s="39"/>
      <c r="I136" s="39"/>
    </row>
    <row r="137" spans="1:9" ht="30" hidden="1" customHeight="1" x14ac:dyDescent="0.2">
      <c r="A137" s="28">
        <v>43567</v>
      </c>
      <c r="B137" s="39" t="s">
        <v>136</v>
      </c>
      <c r="C137" s="33" t="s">
        <v>137</v>
      </c>
      <c r="D137" s="39" t="s">
        <v>138</v>
      </c>
      <c r="E137" s="39">
        <v>0</v>
      </c>
      <c r="F137" s="39">
        <v>19152.54</v>
      </c>
      <c r="G137" s="44">
        <f t="shared" si="2"/>
        <v>781237.36000001023</v>
      </c>
      <c r="H137" s="39"/>
      <c r="I137" s="39"/>
    </row>
    <row r="138" spans="1:9" ht="30" hidden="1" customHeight="1" x14ac:dyDescent="0.2">
      <c r="A138" s="28">
        <v>43568</v>
      </c>
      <c r="B138" s="39" t="s">
        <v>39</v>
      </c>
      <c r="C138" s="33" t="s">
        <v>40</v>
      </c>
      <c r="D138" s="39" t="s">
        <v>41</v>
      </c>
      <c r="E138" s="39">
        <v>11928</v>
      </c>
      <c r="F138" s="39">
        <v>0</v>
      </c>
      <c r="G138" s="44">
        <f t="shared" si="2"/>
        <v>793165.36000001023</v>
      </c>
      <c r="H138" s="39"/>
      <c r="I138" s="39"/>
    </row>
    <row r="139" spans="1:9" ht="30" hidden="1" customHeight="1" x14ac:dyDescent="0.2">
      <c r="A139" s="28">
        <v>43569</v>
      </c>
      <c r="B139" s="39" t="s">
        <v>39</v>
      </c>
      <c r="C139" s="33" t="s">
        <v>40</v>
      </c>
      <c r="D139" s="39" t="s">
        <v>41</v>
      </c>
      <c r="E139" s="39">
        <v>13816.6</v>
      </c>
      <c r="F139" s="39">
        <v>0</v>
      </c>
      <c r="G139" s="44">
        <f t="shared" si="2"/>
        <v>806981.96000001021</v>
      </c>
      <c r="H139" s="39"/>
      <c r="I139" s="39"/>
    </row>
    <row r="140" spans="1:9" ht="30" hidden="1" customHeight="1" x14ac:dyDescent="0.2">
      <c r="A140" s="91">
        <v>43570</v>
      </c>
      <c r="B140" s="80" t="s">
        <v>39</v>
      </c>
      <c r="C140" s="80" t="s">
        <v>40</v>
      </c>
      <c r="D140" s="80" t="s">
        <v>41</v>
      </c>
      <c r="E140" s="79">
        <v>19522.16</v>
      </c>
      <c r="F140" s="79">
        <v>0</v>
      </c>
      <c r="G140" s="44">
        <f t="shared" si="2"/>
        <v>826504.12000001024</v>
      </c>
      <c r="H140" s="39"/>
      <c r="I140" s="39"/>
    </row>
    <row r="141" spans="1:9" ht="30" hidden="1" customHeight="1" x14ac:dyDescent="0.2">
      <c r="A141" s="49">
        <v>43570</v>
      </c>
      <c r="B141" s="33" t="s">
        <v>607</v>
      </c>
      <c r="C141" s="33" t="s">
        <v>608</v>
      </c>
      <c r="D141" s="33" t="s">
        <v>609</v>
      </c>
      <c r="E141" s="39">
        <v>23232</v>
      </c>
      <c r="F141" s="39">
        <v>0</v>
      </c>
      <c r="G141" s="44">
        <f t="shared" si="2"/>
        <v>849736.12000001024</v>
      </c>
      <c r="H141" s="39"/>
      <c r="I141" s="39"/>
    </row>
    <row r="142" spans="1:9" ht="30" hidden="1" customHeight="1" x14ac:dyDescent="0.2">
      <c r="A142" s="49">
        <v>43570</v>
      </c>
      <c r="B142" s="33" t="s">
        <v>610</v>
      </c>
      <c r="C142" s="33" t="s">
        <v>611</v>
      </c>
      <c r="D142" s="33" t="s">
        <v>612</v>
      </c>
      <c r="E142" s="39">
        <v>73920</v>
      </c>
      <c r="F142" s="39">
        <v>0</v>
      </c>
      <c r="G142" s="44">
        <f t="shared" si="2"/>
        <v>923656.12000001024</v>
      </c>
      <c r="H142" s="39"/>
      <c r="I142" s="39"/>
    </row>
    <row r="143" spans="1:9" ht="30" hidden="1" customHeight="1" x14ac:dyDescent="0.2">
      <c r="A143" s="49">
        <v>43570</v>
      </c>
      <c r="B143" s="33" t="s">
        <v>613</v>
      </c>
      <c r="C143" s="33" t="s">
        <v>614</v>
      </c>
      <c r="D143" s="33" t="s">
        <v>615</v>
      </c>
      <c r="E143" s="39">
        <v>0</v>
      </c>
      <c r="F143" s="39">
        <v>8840</v>
      </c>
      <c r="G143" s="44">
        <f t="shared" si="2"/>
        <v>914816.12000001024</v>
      </c>
      <c r="H143" s="39"/>
      <c r="I143" s="39"/>
    </row>
    <row r="144" spans="1:9" ht="30" hidden="1" customHeight="1" x14ac:dyDescent="0.2">
      <c r="A144" s="49">
        <v>43570</v>
      </c>
      <c r="B144" s="33" t="s">
        <v>616</v>
      </c>
      <c r="C144" s="33" t="s">
        <v>617</v>
      </c>
      <c r="D144" s="33" t="s">
        <v>618</v>
      </c>
      <c r="E144" s="39">
        <v>0</v>
      </c>
      <c r="F144" s="39">
        <v>60000</v>
      </c>
      <c r="G144" s="44">
        <f t="shared" si="2"/>
        <v>854816.12000001024</v>
      </c>
      <c r="H144" s="39"/>
      <c r="I144" s="39"/>
    </row>
    <row r="145" spans="1:9" ht="30" hidden="1" customHeight="1" x14ac:dyDescent="0.2">
      <c r="A145" s="49">
        <v>43570</v>
      </c>
      <c r="B145" s="33" t="s">
        <v>136</v>
      </c>
      <c r="C145" s="33" t="s">
        <v>137</v>
      </c>
      <c r="D145" s="33" t="s">
        <v>138</v>
      </c>
      <c r="E145" s="39">
        <v>0</v>
      </c>
      <c r="F145" s="39">
        <v>19152.53</v>
      </c>
      <c r="G145" s="44">
        <f t="shared" si="2"/>
        <v>835663.59000001021</v>
      </c>
      <c r="H145" s="39"/>
      <c r="I145" s="39"/>
    </row>
    <row r="146" spans="1:9" ht="30" hidden="1" customHeight="1" x14ac:dyDescent="0.2">
      <c r="A146" s="49">
        <v>43570</v>
      </c>
      <c r="B146" s="33" t="s">
        <v>619</v>
      </c>
      <c r="C146" s="33" t="s">
        <v>620</v>
      </c>
      <c r="D146" s="77" t="s">
        <v>621</v>
      </c>
      <c r="E146" s="63">
        <v>0</v>
      </c>
      <c r="F146" s="63">
        <v>3399.48</v>
      </c>
      <c r="G146" s="44">
        <f t="shared" si="2"/>
        <v>832264.11000001023</v>
      </c>
      <c r="H146" s="39"/>
      <c r="I146" s="39"/>
    </row>
    <row r="147" spans="1:9" ht="30" hidden="1" customHeight="1" x14ac:dyDescent="0.2">
      <c r="A147" s="49">
        <v>43570</v>
      </c>
      <c r="B147" s="33" t="s">
        <v>622</v>
      </c>
      <c r="C147" s="33" t="s">
        <v>623</v>
      </c>
      <c r="D147" s="77" t="s">
        <v>621</v>
      </c>
      <c r="E147" s="63">
        <v>0</v>
      </c>
      <c r="F147" s="63">
        <v>23359</v>
      </c>
      <c r="G147" s="44">
        <f t="shared" si="2"/>
        <v>808905.11000001023</v>
      </c>
      <c r="H147" s="39"/>
      <c r="I147" s="39"/>
    </row>
    <row r="148" spans="1:9" ht="30" hidden="1" customHeight="1" x14ac:dyDescent="0.2">
      <c r="A148" s="49">
        <v>43570</v>
      </c>
      <c r="B148" s="33" t="s">
        <v>624</v>
      </c>
      <c r="C148" s="33" t="s">
        <v>625</v>
      </c>
      <c r="D148" s="77" t="s">
        <v>621</v>
      </c>
      <c r="E148" s="63">
        <v>0</v>
      </c>
      <c r="F148" s="63">
        <v>894.6</v>
      </c>
      <c r="G148" s="44">
        <f t="shared" si="2"/>
        <v>808010.51000001025</v>
      </c>
      <c r="H148" s="39"/>
      <c r="I148" s="39"/>
    </row>
    <row r="149" spans="1:9" ht="30" hidden="1" customHeight="1" x14ac:dyDescent="0.2">
      <c r="A149" s="49">
        <v>43570</v>
      </c>
      <c r="B149" s="33" t="s">
        <v>626</v>
      </c>
      <c r="C149" s="33" t="s">
        <v>627</v>
      </c>
      <c r="D149" s="77" t="s">
        <v>621</v>
      </c>
      <c r="E149" s="63">
        <v>0</v>
      </c>
      <c r="F149" s="63">
        <v>27350</v>
      </c>
      <c r="G149" s="44">
        <f t="shared" si="2"/>
        <v>780660.51000001025</v>
      </c>
      <c r="H149" s="39"/>
      <c r="I149" s="39"/>
    </row>
    <row r="150" spans="1:9" ht="30" hidden="1" customHeight="1" x14ac:dyDescent="0.2">
      <c r="A150" s="49">
        <v>43570</v>
      </c>
      <c r="B150" s="33" t="s">
        <v>624</v>
      </c>
      <c r="C150" s="33" t="s">
        <v>625</v>
      </c>
      <c r="D150" s="77" t="s">
        <v>621</v>
      </c>
      <c r="E150" s="63">
        <v>0</v>
      </c>
      <c r="F150" s="63">
        <v>17892</v>
      </c>
      <c r="G150" s="44">
        <f t="shared" si="2"/>
        <v>762768.51000001025</v>
      </c>
      <c r="H150" s="39"/>
      <c r="I150" s="39"/>
    </row>
    <row r="151" spans="1:9" ht="30" hidden="1" customHeight="1" x14ac:dyDescent="0.2">
      <c r="A151" s="49">
        <v>43570</v>
      </c>
      <c r="B151" s="33" t="s">
        <v>425</v>
      </c>
      <c r="C151" s="33" t="s">
        <v>426</v>
      </c>
      <c r="D151" s="33" t="s">
        <v>628</v>
      </c>
      <c r="E151" s="39">
        <v>0</v>
      </c>
      <c r="F151" s="39">
        <v>344</v>
      </c>
      <c r="G151" s="44">
        <f t="shared" si="2"/>
        <v>762424.51000001025</v>
      </c>
      <c r="H151" s="39"/>
      <c r="I151" s="39"/>
    </row>
    <row r="152" spans="1:9" ht="30" hidden="1" customHeight="1" x14ac:dyDescent="0.2">
      <c r="A152" s="49">
        <v>43570</v>
      </c>
      <c r="B152" s="33" t="s">
        <v>390</v>
      </c>
      <c r="C152" s="33" t="s">
        <v>391</v>
      </c>
      <c r="D152" s="33" t="s">
        <v>628</v>
      </c>
      <c r="E152" s="39">
        <v>0</v>
      </c>
      <c r="F152" s="39">
        <v>5166.5</v>
      </c>
      <c r="G152" s="44">
        <f t="shared" si="2"/>
        <v>757258.01000001025</v>
      </c>
      <c r="H152" s="39"/>
      <c r="I152" s="39"/>
    </row>
    <row r="153" spans="1:9" ht="30" hidden="1" customHeight="1" x14ac:dyDescent="0.2">
      <c r="A153" s="49">
        <v>43570</v>
      </c>
      <c r="B153" s="33" t="s">
        <v>421</v>
      </c>
      <c r="C153" s="33" t="s">
        <v>422</v>
      </c>
      <c r="D153" s="33" t="s">
        <v>628</v>
      </c>
      <c r="E153" s="39">
        <v>0</v>
      </c>
      <c r="F153" s="39">
        <v>1928.2</v>
      </c>
      <c r="G153" s="44">
        <f t="shared" si="2"/>
        <v>755329.8100000103</v>
      </c>
      <c r="H153" s="39"/>
      <c r="I153" s="39"/>
    </row>
    <row r="154" spans="1:9" ht="30" hidden="1" customHeight="1" x14ac:dyDescent="0.2">
      <c r="A154" s="49">
        <v>43570</v>
      </c>
      <c r="B154" s="33" t="s">
        <v>136</v>
      </c>
      <c r="C154" s="33" t="s">
        <v>320</v>
      </c>
      <c r="D154" s="33" t="s">
        <v>628</v>
      </c>
      <c r="E154" s="39">
        <v>0</v>
      </c>
      <c r="F154" s="39">
        <v>474</v>
      </c>
      <c r="G154" s="44">
        <f t="shared" si="2"/>
        <v>754855.8100000103</v>
      </c>
      <c r="H154" s="39"/>
      <c r="I154" s="39"/>
    </row>
    <row r="155" spans="1:9" ht="30" hidden="1" customHeight="1" x14ac:dyDescent="0.2">
      <c r="A155" s="49">
        <v>43570</v>
      </c>
      <c r="B155" s="33" t="s">
        <v>413</v>
      </c>
      <c r="C155" s="33" t="s">
        <v>414</v>
      </c>
      <c r="D155" s="33" t="s">
        <v>628</v>
      </c>
      <c r="E155" s="39">
        <v>0</v>
      </c>
      <c r="F155" s="39">
        <v>167.4</v>
      </c>
      <c r="G155" s="44">
        <f t="shared" si="2"/>
        <v>754688.41000001028</v>
      </c>
      <c r="H155" s="39"/>
      <c r="I155" s="39"/>
    </row>
    <row r="156" spans="1:9" ht="30" hidden="1" customHeight="1" x14ac:dyDescent="0.2">
      <c r="A156" s="49">
        <v>43570</v>
      </c>
      <c r="B156" s="33" t="s">
        <v>384</v>
      </c>
      <c r="C156" s="33" t="s">
        <v>385</v>
      </c>
      <c r="D156" s="33" t="s">
        <v>628</v>
      </c>
      <c r="E156" s="39">
        <v>0</v>
      </c>
      <c r="F156" s="39">
        <v>4389.8999999999996</v>
      </c>
      <c r="G156" s="44">
        <f t="shared" si="2"/>
        <v>750298.51000001025</v>
      </c>
      <c r="H156" s="39"/>
      <c r="I156" s="39"/>
    </row>
    <row r="157" spans="1:9" ht="30" hidden="1" customHeight="1" x14ac:dyDescent="0.2">
      <c r="A157" s="49">
        <v>43570</v>
      </c>
      <c r="B157" s="33" t="s">
        <v>396</v>
      </c>
      <c r="C157" s="33" t="s">
        <v>397</v>
      </c>
      <c r="D157" s="33" t="s">
        <v>628</v>
      </c>
      <c r="E157" s="39">
        <v>0</v>
      </c>
      <c r="F157" s="39">
        <v>177</v>
      </c>
      <c r="G157" s="44">
        <f t="shared" si="2"/>
        <v>750121.51000001025</v>
      </c>
      <c r="H157" s="39"/>
      <c r="I157" s="39"/>
    </row>
    <row r="158" spans="1:9" ht="30" hidden="1" customHeight="1" x14ac:dyDescent="0.2">
      <c r="A158" s="49">
        <v>43570</v>
      </c>
      <c r="B158" s="33" t="s">
        <v>304</v>
      </c>
      <c r="C158" s="33" t="s">
        <v>305</v>
      </c>
      <c r="D158" s="33" t="s">
        <v>628</v>
      </c>
      <c r="E158" s="39">
        <v>0</v>
      </c>
      <c r="F158" s="39">
        <v>5007.7299999999996</v>
      </c>
      <c r="G158" s="44">
        <f t="shared" si="2"/>
        <v>745113.78000001027</v>
      </c>
      <c r="H158" s="39"/>
      <c r="I158" s="39"/>
    </row>
    <row r="159" spans="1:9" ht="30" hidden="1" customHeight="1" x14ac:dyDescent="0.2">
      <c r="A159" s="49">
        <v>43570</v>
      </c>
      <c r="B159" s="33" t="s">
        <v>434</v>
      </c>
      <c r="C159" s="33" t="s">
        <v>435</v>
      </c>
      <c r="D159" s="33" t="s">
        <v>628</v>
      </c>
      <c r="E159" s="39">
        <v>0</v>
      </c>
      <c r="F159" s="39">
        <v>851.1</v>
      </c>
      <c r="G159" s="44">
        <f t="shared" si="2"/>
        <v>744262.6800000103</v>
      </c>
      <c r="H159" s="39"/>
      <c r="I159" s="39"/>
    </row>
    <row r="160" spans="1:9" ht="30" hidden="1" customHeight="1" x14ac:dyDescent="0.2">
      <c r="A160" s="78">
        <v>43571</v>
      </c>
      <c r="B160" s="79" t="s">
        <v>39</v>
      </c>
      <c r="C160" s="80" t="s">
        <v>40</v>
      </c>
      <c r="D160" s="79" t="s">
        <v>41</v>
      </c>
      <c r="E160" s="79">
        <v>34293</v>
      </c>
      <c r="F160" s="79">
        <v>0</v>
      </c>
      <c r="G160" s="82">
        <f t="shared" si="2"/>
        <v>778555.6800000103</v>
      </c>
      <c r="H160" s="39"/>
      <c r="I160" s="39"/>
    </row>
    <row r="161" spans="1:9" ht="30" hidden="1" customHeight="1" x14ac:dyDescent="0.2">
      <c r="A161" s="78">
        <v>43571</v>
      </c>
      <c r="B161" s="79" t="s">
        <v>660</v>
      </c>
      <c r="C161" s="80" t="s">
        <v>661</v>
      </c>
      <c r="D161" s="79" t="s">
        <v>621</v>
      </c>
      <c r="E161" s="79">
        <v>0</v>
      </c>
      <c r="F161" s="79">
        <v>29500</v>
      </c>
      <c r="G161" s="82">
        <f t="shared" si="2"/>
        <v>749055.6800000103</v>
      </c>
      <c r="H161" s="39"/>
      <c r="I161" s="39"/>
    </row>
    <row r="162" spans="1:9" ht="30" hidden="1" customHeight="1" x14ac:dyDescent="0.2">
      <c r="A162" s="78">
        <v>43571</v>
      </c>
      <c r="B162" s="79" t="s">
        <v>662</v>
      </c>
      <c r="C162" s="80" t="s">
        <v>663</v>
      </c>
      <c r="D162" s="79" t="s">
        <v>621</v>
      </c>
      <c r="E162" s="79">
        <v>0</v>
      </c>
      <c r="F162" s="79">
        <v>17193.599999999999</v>
      </c>
      <c r="G162" s="82">
        <f t="shared" si="2"/>
        <v>731862.08000001032</v>
      </c>
      <c r="H162" s="39"/>
      <c r="I162" s="39"/>
    </row>
    <row r="163" spans="1:9" ht="30" hidden="1" customHeight="1" x14ac:dyDescent="0.2">
      <c r="A163" s="78">
        <v>43571</v>
      </c>
      <c r="B163" s="79" t="s">
        <v>664</v>
      </c>
      <c r="C163" s="80" t="s">
        <v>665</v>
      </c>
      <c r="D163" s="79" t="s">
        <v>621</v>
      </c>
      <c r="E163" s="79">
        <v>0</v>
      </c>
      <c r="F163" s="79">
        <v>26500</v>
      </c>
      <c r="G163" s="82">
        <f t="shared" si="2"/>
        <v>705362.08000001032</v>
      </c>
      <c r="H163" s="39"/>
      <c r="I163" s="39"/>
    </row>
    <row r="164" spans="1:9" ht="30" hidden="1" customHeight="1" x14ac:dyDescent="0.2">
      <c r="A164" s="78">
        <v>43571</v>
      </c>
      <c r="B164" s="79" t="s">
        <v>666</v>
      </c>
      <c r="C164" s="80" t="s">
        <v>667</v>
      </c>
      <c r="D164" s="79" t="s">
        <v>621</v>
      </c>
      <c r="E164" s="79">
        <v>0</v>
      </c>
      <c r="F164" s="79">
        <v>5367.6</v>
      </c>
      <c r="G164" s="82">
        <f t="shared" si="2"/>
        <v>699994.48000001034</v>
      </c>
      <c r="H164" s="39"/>
      <c r="I164" s="39"/>
    </row>
    <row r="165" spans="1:9" ht="30" hidden="1" customHeight="1" x14ac:dyDescent="0.2">
      <c r="A165" s="78">
        <v>43571</v>
      </c>
      <c r="B165" s="79" t="s">
        <v>668</v>
      </c>
      <c r="C165" s="80" t="s">
        <v>669</v>
      </c>
      <c r="D165" s="79" t="s">
        <v>621</v>
      </c>
      <c r="E165" s="79">
        <v>0</v>
      </c>
      <c r="F165" s="79">
        <v>3578.4</v>
      </c>
      <c r="G165" s="82">
        <f t="shared" si="2"/>
        <v>696416.08000001032</v>
      </c>
      <c r="H165" s="39"/>
      <c r="I165" s="39"/>
    </row>
    <row r="166" spans="1:9" ht="30" hidden="1" customHeight="1" x14ac:dyDescent="0.2">
      <c r="A166" s="78">
        <v>43571</v>
      </c>
      <c r="B166" s="79" t="s">
        <v>670</v>
      </c>
      <c r="C166" s="80" t="s">
        <v>671</v>
      </c>
      <c r="D166" s="79" t="s">
        <v>621</v>
      </c>
      <c r="E166" s="79">
        <v>0</v>
      </c>
      <c r="F166" s="79">
        <v>1260</v>
      </c>
      <c r="G166" s="82">
        <f t="shared" si="2"/>
        <v>695156.08000001032</v>
      </c>
      <c r="H166" s="39"/>
      <c r="I166" s="39"/>
    </row>
    <row r="167" spans="1:9" ht="30" hidden="1" customHeight="1" x14ac:dyDescent="0.2">
      <c r="A167" s="78">
        <v>43571</v>
      </c>
      <c r="B167" s="79" t="s">
        <v>672</v>
      </c>
      <c r="C167" s="80" t="s">
        <v>673</v>
      </c>
      <c r="D167" s="79" t="s">
        <v>621</v>
      </c>
      <c r="E167" s="79">
        <v>0</v>
      </c>
      <c r="F167" s="79">
        <v>14661.5</v>
      </c>
      <c r="G167" s="82">
        <f t="shared" si="2"/>
        <v>680494.58000001032</v>
      </c>
      <c r="H167" s="39"/>
      <c r="I167" s="39"/>
    </row>
    <row r="168" spans="1:9" ht="30" hidden="1" customHeight="1" x14ac:dyDescent="0.2">
      <c r="A168" s="28">
        <v>43571</v>
      </c>
      <c r="B168" s="39" t="s">
        <v>674</v>
      </c>
      <c r="C168" s="33" t="s">
        <v>675</v>
      </c>
      <c r="D168" s="39" t="s">
        <v>621</v>
      </c>
      <c r="E168" s="39">
        <v>0</v>
      </c>
      <c r="F168" s="39">
        <v>1988</v>
      </c>
      <c r="G168" s="44">
        <f t="shared" si="2"/>
        <v>678506.58000001032</v>
      </c>
      <c r="H168" s="39"/>
      <c r="I168" s="39"/>
    </row>
    <row r="169" spans="1:9" ht="30" hidden="1" customHeight="1" x14ac:dyDescent="0.2">
      <c r="A169" s="81">
        <v>43571</v>
      </c>
      <c r="B169" s="63" t="s">
        <v>676</v>
      </c>
      <c r="C169" s="77" t="s">
        <v>677</v>
      </c>
      <c r="D169" s="63" t="s">
        <v>621</v>
      </c>
      <c r="E169" s="63">
        <v>0</v>
      </c>
      <c r="F169" s="63">
        <v>26341</v>
      </c>
      <c r="G169" s="44">
        <f t="shared" si="2"/>
        <v>652165.58000001032</v>
      </c>
      <c r="H169" s="39"/>
      <c r="I169" s="39"/>
    </row>
    <row r="170" spans="1:9" ht="30" hidden="1" customHeight="1" x14ac:dyDescent="0.2">
      <c r="A170" s="81">
        <v>43571</v>
      </c>
      <c r="B170" s="63" t="s">
        <v>678</v>
      </c>
      <c r="C170" s="77" t="s">
        <v>679</v>
      </c>
      <c r="D170" s="63" t="s">
        <v>621</v>
      </c>
      <c r="E170" s="63">
        <v>0</v>
      </c>
      <c r="F170" s="63">
        <v>22237.5</v>
      </c>
      <c r="G170" s="44">
        <f t="shared" si="2"/>
        <v>629928.08000001032</v>
      </c>
      <c r="H170" s="39"/>
      <c r="I170" s="39"/>
    </row>
    <row r="171" spans="1:9" ht="30" hidden="1" customHeight="1" x14ac:dyDescent="0.2">
      <c r="A171" s="81">
        <v>43571</v>
      </c>
      <c r="B171" s="63" t="s">
        <v>680</v>
      </c>
      <c r="C171" s="77" t="s">
        <v>681</v>
      </c>
      <c r="D171" s="63" t="s">
        <v>621</v>
      </c>
      <c r="E171" s="63">
        <v>0</v>
      </c>
      <c r="F171" s="63">
        <v>26341</v>
      </c>
      <c r="G171" s="44">
        <f t="shared" si="2"/>
        <v>603587.08000001032</v>
      </c>
      <c r="H171" s="39"/>
      <c r="I171" s="39"/>
    </row>
    <row r="172" spans="1:9" ht="30" hidden="1" customHeight="1" x14ac:dyDescent="0.2">
      <c r="A172" s="81">
        <v>43571</v>
      </c>
      <c r="B172" s="63" t="s">
        <v>682</v>
      </c>
      <c r="C172" s="77" t="s">
        <v>683</v>
      </c>
      <c r="D172" s="63" t="s">
        <v>621</v>
      </c>
      <c r="E172" s="63">
        <v>0</v>
      </c>
      <c r="F172" s="63">
        <v>46718</v>
      </c>
      <c r="G172" s="44">
        <f t="shared" si="2"/>
        <v>556869.08000001032</v>
      </c>
      <c r="H172" s="39"/>
      <c r="I172" s="39"/>
    </row>
    <row r="173" spans="1:9" ht="30" hidden="1" customHeight="1" x14ac:dyDescent="0.2">
      <c r="A173" s="81">
        <v>43571</v>
      </c>
      <c r="B173" s="63" t="s">
        <v>678</v>
      </c>
      <c r="C173" s="77" t="s">
        <v>679</v>
      </c>
      <c r="D173" s="63" t="s">
        <v>621</v>
      </c>
      <c r="E173" s="63">
        <v>0</v>
      </c>
      <c r="F173" s="63">
        <v>30000</v>
      </c>
      <c r="G173" s="44">
        <f t="shared" si="2"/>
        <v>526869.08000001032</v>
      </c>
      <c r="H173" s="39"/>
      <c r="I173" s="39"/>
    </row>
    <row r="174" spans="1:9" ht="30" hidden="1" customHeight="1" x14ac:dyDescent="0.2">
      <c r="A174" s="81">
        <v>43571</v>
      </c>
      <c r="B174" s="63" t="s">
        <v>682</v>
      </c>
      <c r="C174" s="77" t="s">
        <v>683</v>
      </c>
      <c r="D174" s="63" t="s">
        <v>621</v>
      </c>
      <c r="E174" s="63">
        <v>0</v>
      </c>
      <c r="F174" s="63">
        <v>4975</v>
      </c>
      <c r="G174" s="44">
        <f t="shared" si="2"/>
        <v>521894.08000001032</v>
      </c>
      <c r="H174" s="39"/>
      <c r="I174" s="39"/>
    </row>
    <row r="175" spans="1:9" ht="30" hidden="1" customHeight="1" x14ac:dyDescent="0.2">
      <c r="A175" s="81">
        <v>43571</v>
      </c>
      <c r="B175" s="63" t="s">
        <v>684</v>
      </c>
      <c r="C175" s="77" t="s">
        <v>685</v>
      </c>
      <c r="D175" s="63" t="s">
        <v>621</v>
      </c>
      <c r="E175" s="63">
        <v>0</v>
      </c>
      <c r="F175" s="63">
        <v>12000</v>
      </c>
      <c r="G175" s="44">
        <f t="shared" si="2"/>
        <v>509894.08000001032</v>
      </c>
      <c r="H175" s="39"/>
      <c r="I175" s="39"/>
    </row>
    <row r="176" spans="1:9" ht="30" hidden="1" customHeight="1" x14ac:dyDescent="0.2">
      <c r="A176" s="81">
        <v>43571</v>
      </c>
      <c r="B176" s="63" t="s">
        <v>670</v>
      </c>
      <c r="C176" s="77" t="s">
        <v>671</v>
      </c>
      <c r="D176" s="63" t="s">
        <v>686</v>
      </c>
      <c r="E176" s="63">
        <v>1260</v>
      </c>
      <c r="F176" s="63">
        <v>0</v>
      </c>
      <c r="G176" s="44">
        <f t="shared" si="2"/>
        <v>511154.08000001032</v>
      </c>
      <c r="H176" s="39"/>
      <c r="I176" s="39"/>
    </row>
    <row r="177" spans="1:9" ht="30" hidden="1" customHeight="1" x14ac:dyDescent="0.2">
      <c r="A177" s="81">
        <v>43571</v>
      </c>
      <c r="B177" s="63" t="s">
        <v>678</v>
      </c>
      <c r="C177" s="77" t="s">
        <v>679</v>
      </c>
      <c r="D177" s="63" t="s">
        <v>687</v>
      </c>
      <c r="E177" s="63">
        <v>22237.5</v>
      </c>
      <c r="F177" s="63">
        <v>0</v>
      </c>
      <c r="G177" s="44">
        <f t="shared" si="2"/>
        <v>533391.58000001032</v>
      </c>
      <c r="H177" s="39"/>
      <c r="I177" s="39"/>
    </row>
    <row r="178" spans="1:9" ht="30" hidden="1" customHeight="1" x14ac:dyDescent="0.2">
      <c r="A178" s="81">
        <v>43571</v>
      </c>
      <c r="B178" s="63" t="s">
        <v>684</v>
      </c>
      <c r="C178" s="77" t="s">
        <v>685</v>
      </c>
      <c r="D178" s="63" t="s">
        <v>688</v>
      </c>
      <c r="E178" s="63">
        <v>12000</v>
      </c>
      <c r="F178" s="63">
        <v>0</v>
      </c>
      <c r="G178" s="44">
        <f t="shared" si="2"/>
        <v>545391.58000001032</v>
      </c>
      <c r="H178" s="39"/>
      <c r="I178" s="39"/>
    </row>
    <row r="179" spans="1:9" ht="30" hidden="1" customHeight="1" x14ac:dyDescent="0.2">
      <c r="A179" s="81">
        <v>43571</v>
      </c>
      <c r="B179" s="63" t="s">
        <v>678</v>
      </c>
      <c r="C179" s="77" t="s">
        <v>679</v>
      </c>
      <c r="D179" s="63" t="s">
        <v>689</v>
      </c>
      <c r="E179" s="63">
        <v>30000</v>
      </c>
      <c r="F179" s="63">
        <v>0</v>
      </c>
      <c r="G179" s="44">
        <f t="shared" si="2"/>
        <v>575391.58000001032</v>
      </c>
      <c r="H179" s="39"/>
      <c r="I179" s="39"/>
    </row>
    <row r="180" spans="1:9" ht="30" hidden="1" customHeight="1" x14ac:dyDescent="0.2">
      <c r="A180" s="81">
        <v>43571</v>
      </c>
      <c r="B180" s="63" t="s">
        <v>690</v>
      </c>
      <c r="C180" s="77" t="s">
        <v>691</v>
      </c>
      <c r="D180" s="63" t="s">
        <v>692</v>
      </c>
      <c r="E180" s="63">
        <v>0</v>
      </c>
      <c r="F180" s="63">
        <v>53059.94</v>
      </c>
      <c r="G180" s="44">
        <f t="shared" si="2"/>
        <v>522331.64000001032</v>
      </c>
      <c r="H180" s="39"/>
      <c r="I180" s="39"/>
    </row>
    <row r="181" spans="1:9" ht="30" hidden="1" customHeight="1" x14ac:dyDescent="0.2">
      <c r="A181" s="81">
        <v>43571</v>
      </c>
      <c r="B181" s="63" t="s">
        <v>676</v>
      </c>
      <c r="C181" s="77" t="s">
        <v>677</v>
      </c>
      <c r="D181" s="63" t="s">
        <v>621</v>
      </c>
      <c r="E181" s="63">
        <v>26341</v>
      </c>
      <c r="F181" s="63">
        <v>0</v>
      </c>
      <c r="G181" s="44">
        <f t="shared" si="2"/>
        <v>548672.64000001037</v>
      </c>
      <c r="H181" s="39"/>
      <c r="I181" s="39"/>
    </row>
    <row r="182" spans="1:9" ht="30" customHeight="1" x14ac:dyDescent="0.2">
      <c r="A182" s="28">
        <v>43571</v>
      </c>
      <c r="B182" s="39" t="s">
        <v>998</v>
      </c>
      <c r="C182" s="33" t="s">
        <v>693</v>
      </c>
      <c r="D182" s="39" t="s">
        <v>694</v>
      </c>
      <c r="E182" s="39">
        <v>12060</v>
      </c>
      <c r="F182" s="39">
        <v>0</v>
      </c>
      <c r="G182" s="44">
        <f t="shared" si="2"/>
        <v>560732.64000001037</v>
      </c>
      <c r="H182" s="39"/>
      <c r="I182" s="39"/>
    </row>
    <row r="183" spans="1:9" ht="30" hidden="1" customHeight="1" x14ac:dyDescent="0.2">
      <c r="A183" s="28">
        <v>43572</v>
      </c>
      <c r="B183" s="39" t="s">
        <v>39</v>
      </c>
      <c r="C183" s="33" t="s">
        <v>40</v>
      </c>
      <c r="D183" s="39" t="s">
        <v>41</v>
      </c>
      <c r="E183" s="39">
        <v>4970</v>
      </c>
      <c r="F183" s="39">
        <v>0</v>
      </c>
      <c r="G183" s="44">
        <f t="shared" si="2"/>
        <v>565702.64000001037</v>
      </c>
      <c r="H183" s="39"/>
      <c r="I183" s="39"/>
    </row>
    <row r="184" spans="1:9" ht="30" hidden="1" customHeight="1" x14ac:dyDescent="0.2">
      <c r="A184" s="78">
        <v>43572</v>
      </c>
      <c r="B184" s="79" t="s">
        <v>676</v>
      </c>
      <c r="C184" s="80" t="s">
        <v>713</v>
      </c>
      <c r="D184" s="79" t="s">
        <v>621</v>
      </c>
      <c r="E184" s="79">
        <v>0</v>
      </c>
      <c r="F184" s="79">
        <v>26341</v>
      </c>
      <c r="G184" s="44">
        <f t="shared" si="2"/>
        <v>539361.64000001037</v>
      </c>
      <c r="H184" s="39"/>
      <c r="I184" s="39"/>
    </row>
    <row r="185" spans="1:9" ht="30" hidden="1" customHeight="1" x14ac:dyDescent="0.2">
      <c r="A185" s="28">
        <v>43572</v>
      </c>
      <c r="B185" s="39" t="s">
        <v>714</v>
      </c>
      <c r="C185" s="33" t="s">
        <v>715</v>
      </c>
      <c r="D185" s="39" t="s">
        <v>277</v>
      </c>
      <c r="E185" s="39">
        <v>0</v>
      </c>
      <c r="F185" s="39">
        <v>230000</v>
      </c>
      <c r="G185" s="44">
        <f t="shared" si="2"/>
        <v>309361.64000001037</v>
      </c>
      <c r="H185" s="39"/>
      <c r="I185" s="39"/>
    </row>
    <row r="186" spans="1:9" ht="30" hidden="1" customHeight="1" x14ac:dyDescent="0.2">
      <c r="A186" s="28">
        <v>43572</v>
      </c>
      <c r="B186" s="39" t="s">
        <v>716</v>
      </c>
      <c r="C186" s="33" t="s">
        <v>717</v>
      </c>
      <c r="D186" s="39" t="s">
        <v>718</v>
      </c>
      <c r="E186" s="39">
        <v>15200</v>
      </c>
      <c r="F186" s="39">
        <v>0</v>
      </c>
      <c r="G186" s="44">
        <f t="shared" si="2"/>
        <v>324561.64000001037</v>
      </c>
      <c r="H186" s="39"/>
      <c r="I186" s="39"/>
    </row>
    <row r="187" spans="1:9" ht="30" hidden="1" customHeight="1" x14ac:dyDescent="0.2">
      <c r="A187" s="28">
        <v>43572</v>
      </c>
      <c r="B187" s="39" t="s">
        <v>719</v>
      </c>
      <c r="C187" s="33" t="s">
        <v>671</v>
      </c>
      <c r="D187" s="39" t="s">
        <v>621</v>
      </c>
      <c r="E187" s="39">
        <v>0</v>
      </c>
      <c r="F187" s="39">
        <v>1260</v>
      </c>
      <c r="G187" s="44">
        <f t="shared" si="2"/>
        <v>323301.64000001037</v>
      </c>
      <c r="H187" s="39"/>
      <c r="I187" s="39"/>
    </row>
    <row r="188" spans="1:9" ht="30" hidden="1" customHeight="1" x14ac:dyDescent="0.2">
      <c r="A188" s="28">
        <v>43572</v>
      </c>
      <c r="B188" s="39" t="s">
        <v>720</v>
      </c>
      <c r="C188" s="33" t="s">
        <v>721</v>
      </c>
      <c r="D188" s="39" t="s">
        <v>621</v>
      </c>
      <c r="E188" s="39">
        <v>0</v>
      </c>
      <c r="F188" s="39">
        <v>79570.149999999994</v>
      </c>
      <c r="G188" s="44">
        <f t="shared" si="2"/>
        <v>243731.49000001038</v>
      </c>
      <c r="H188" s="39"/>
      <c r="I188" s="39"/>
    </row>
    <row r="189" spans="1:9" ht="30" hidden="1" customHeight="1" x14ac:dyDescent="0.2">
      <c r="A189" s="28">
        <v>43572</v>
      </c>
      <c r="B189" s="39" t="s">
        <v>684</v>
      </c>
      <c r="C189" s="33" t="s">
        <v>685</v>
      </c>
      <c r="D189" s="39" t="s">
        <v>621</v>
      </c>
      <c r="E189" s="39">
        <v>0</v>
      </c>
      <c r="F189" s="39">
        <v>12000</v>
      </c>
      <c r="G189" s="44">
        <f t="shared" si="2"/>
        <v>231731.49000001038</v>
      </c>
      <c r="H189" s="39"/>
      <c r="I189" s="39"/>
    </row>
    <row r="190" spans="1:9" ht="30" hidden="1" customHeight="1" x14ac:dyDescent="0.2">
      <c r="A190" s="28">
        <v>43572</v>
      </c>
      <c r="B190" s="39" t="s">
        <v>722</v>
      </c>
      <c r="C190" s="33" t="s">
        <v>679</v>
      </c>
      <c r="D190" s="39" t="s">
        <v>621</v>
      </c>
      <c r="E190" s="39">
        <v>0</v>
      </c>
      <c r="F190" s="39">
        <v>52237.5</v>
      </c>
      <c r="G190" s="44">
        <f t="shared" si="2"/>
        <v>179493.99000001038</v>
      </c>
      <c r="H190" s="39"/>
      <c r="I190" s="39"/>
    </row>
    <row r="191" spans="1:9" ht="30" hidden="1" customHeight="1" x14ac:dyDescent="0.2">
      <c r="A191" s="78">
        <v>43573</v>
      </c>
      <c r="B191" s="79" t="s">
        <v>39</v>
      </c>
      <c r="C191" s="80" t="s">
        <v>40</v>
      </c>
      <c r="D191" s="79" t="s">
        <v>41</v>
      </c>
      <c r="E191" s="79">
        <v>9045.4</v>
      </c>
      <c r="F191" s="79">
        <v>0</v>
      </c>
      <c r="G191" s="82">
        <f t="shared" si="2"/>
        <v>188539.39000001037</v>
      </c>
      <c r="H191" s="39"/>
      <c r="I191" s="39"/>
    </row>
    <row r="192" spans="1:9" ht="30" hidden="1" customHeight="1" x14ac:dyDescent="0.2">
      <c r="A192" s="28">
        <v>43573</v>
      </c>
      <c r="B192" s="39" t="s">
        <v>772</v>
      </c>
      <c r="C192" s="33" t="s">
        <v>773</v>
      </c>
      <c r="D192" s="39" t="s">
        <v>774</v>
      </c>
      <c r="E192" s="39">
        <v>0.01</v>
      </c>
      <c r="F192" s="39"/>
      <c r="G192" s="44">
        <f t="shared" si="2"/>
        <v>188539.40000001038</v>
      </c>
      <c r="H192" s="39"/>
      <c r="I192" s="39"/>
    </row>
    <row r="193" spans="1:9" ht="30" hidden="1" customHeight="1" x14ac:dyDescent="0.2">
      <c r="A193" s="28">
        <v>43573</v>
      </c>
      <c r="B193" s="39" t="s">
        <v>775</v>
      </c>
      <c r="C193" s="33" t="s">
        <v>776</v>
      </c>
      <c r="D193" s="39" t="s">
        <v>777</v>
      </c>
      <c r="E193" s="39">
        <v>50000</v>
      </c>
      <c r="F193" s="39"/>
      <c r="G193" s="44">
        <f t="shared" si="2"/>
        <v>238539.40000001038</v>
      </c>
      <c r="H193" s="39"/>
      <c r="I193" s="39"/>
    </row>
    <row r="194" spans="1:9" ht="30" hidden="1" customHeight="1" x14ac:dyDescent="0.2">
      <c r="A194" s="28">
        <v>43573</v>
      </c>
      <c r="B194" s="39" t="s">
        <v>778</v>
      </c>
      <c r="C194" s="33" t="s">
        <v>779</v>
      </c>
      <c r="D194" s="39" t="s">
        <v>621</v>
      </c>
      <c r="E194" s="39"/>
      <c r="F194" s="39">
        <v>32500</v>
      </c>
      <c r="G194" s="44">
        <f t="shared" si="2"/>
        <v>206039.40000001038</v>
      </c>
      <c r="H194" s="39"/>
      <c r="I194" s="39"/>
    </row>
    <row r="195" spans="1:9" ht="30" hidden="1" customHeight="1" x14ac:dyDescent="0.2">
      <c r="A195" s="28">
        <v>43573</v>
      </c>
      <c r="B195" s="39" t="s">
        <v>434</v>
      </c>
      <c r="C195" s="33" t="s">
        <v>435</v>
      </c>
      <c r="D195" s="39" t="s">
        <v>628</v>
      </c>
      <c r="E195" s="39"/>
      <c r="F195" s="39">
        <v>10000</v>
      </c>
      <c r="G195" s="44">
        <f t="shared" si="2"/>
        <v>196039.40000001038</v>
      </c>
      <c r="H195" s="39"/>
      <c r="I195" s="39"/>
    </row>
    <row r="196" spans="1:9" ht="30" hidden="1" customHeight="1" x14ac:dyDescent="0.2">
      <c r="A196" s="28">
        <v>43574</v>
      </c>
      <c r="B196" s="39" t="s">
        <v>39</v>
      </c>
      <c r="C196" s="33" t="s">
        <v>40</v>
      </c>
      <c r="D196" s="39" t="s">
        <v>41</v>
      </c>
      <c r="E196" s="39">
        <v>695.8</v>
      </c>
      <c r="F196" s="39"/>
      <c r="G196" s="44">
        <f t="shared" si="2"/>
        <v>196735.20000001037</v>
      </c>
      <c r="H196" s="39"/>
      <c r="I196" s="39"/>
    </row>
    <row r="197" spans="1:9" ht="30" hidden="1" customHeight="1" x14ac:dyDescent="0.2">
      <c r="A197" s="28">
        <v>43574</v>
      </c>
      <c r="B197" s="33" t="s">
        <v>815</v>
      </c>
      <c r="C197" s="33" t="s">
        <v>816</v>
      </c>
      <c r="D197" s="39"/>
      <c r="E197" s="39"/>
      <c r="F197" s="39">
        <v>28705</v>
      </c>
      <c r="G197" s="44">
        <f t="shared" ref="G197:G240" si="3">G196+E197-F197</f>
        <v>168030.20000001037</v>
      </c>
      <c r="H197" s="39"/>
      <c r="I197" s="39"/>
    </row>
    <row r="198" spans="1:9" ht="30" hidden="1" customHeight="1" x14ac:dyDescent="0.2">
      <c r="A198" s="28">
        <v>43575</v>
      </c>
      <c r="B198" s="39" t="s">
        <v>823</v>
      </c>
      <c r="C198" s="33" t="s">
        <v>824</v>
      </c>
      <c r="D198" s="39" t="s">
        <v>825</v>
      </c>
      <c r="E198" s="39">
        <v>24000</v>
      </c>
      <c r="F198" s="39"/>
      <c r="G198" s="44">
        <f t="shared" si="3"/>
        <v>192030.20000001037</v>
      </c>
      <c r="H198" s="39"/>
      <c r="I198" s="39"/>
    </row>
    <row r="199" spans="1:9" ht="30" hidden="1" customHeight="1" x14ac:dyDescent="0.2">
      <c r="A199" s="81">
        <v>43576</v>
      </c>
      <c r="B199" s="63"/>
      <c r="C199" s="77" t="s">
        <v>59</v>
      </c>
      <c r="D199" s="63" t="s">
        <v>864</v>
      </c>
      <c r="E199" s="63">
        <v>0</v>
      </c>
      <c r="F199" s="63">
        <v>2060.21</v>
      </c>
      <c r="G199" s="44">
        <f t="shared" si="3"/>
        <v>189969.99000001038</v>
      </c>
      <c r="H199" s="39"/>
      <c r="I199" s="39"/>
    </row>
    <row r="200" spans="1:9" ht="30" hidden="1" customHeight="1" x14ac:dyDescent="0.2">
      <c r="A200" s="28">
        <v>43576</v>
      </c>
      <c r="B200" s="39"/>
      <c r="C200" s="33" t="s">
        <v>59</v>
      </c>
      <c r="D200" s="39" t="s">
        <v>864</v>
      </c>
      <c r="E200" s="39">
        <v>0</v>
      </c>
      <c r="F200" s="39">
        <v>2060.21</v>
      </c>
      <c r="G200" s="44">
        <f t="shared" si="3"/>
        <v>187909.78000001039</v>
      </c>
      <c r="H200" s="39"/>
      <c r="I200" s="39"/>
    </row>
    <row r="201" spans="1:9" ht="30" hidden="1" customHeight="1" x14ac:dyDescent="0.2">
      <c r="A201" s="28">
        <v>43576</v>
      </c>
      <c r="B201" s="39"/>
      <c r="C201" s="33" t="s">
        <v>59</v>
      </c>
      <c r="D201" s="39" t="s">
        <v>864</v>
      </c>
      <c r="E201" s="39">
        <v>0</v>
      </c>
      <c r="F201" s="39">
        <v>2060.21</v>
      </c>
      <c r="G201" s="44">
        <f t="shared" si="3"/>
        <v>185849.5700000104</v>
      </c>
      <c r="H201" s="39"/>
      <c r="I201" s="39"/>
    </row>
    <row r="202" spans="1:9" ht="30" hidden="1" customHeight="1" x14ac:dyDescent="0.2">
      <c r="A202" s="28">
        <v>43576</v>
      </c>
      <c r="B202" s="39"/>
      <c r="C202" s="33" t="s">
        <v>59</v>
      </c>
      <c r="D202" s="39" t="s">
        <v>864</v>
      </c>
      <c r="E202" s="39">
        <v>0</v>
      </c>
      <c r="F202" s="39">
        <v>2060.21</v>
      </c>
      <c r="G202" s="44">
        <f t="shared" si="3"/>
        <v>183789.36000001041</v>
      </c>
      <c r="H202" s="39"/>
      <c r="I202" s="39"/>
    </row>
    <row r="203" spans="1:9" ht="30" hidden="1" customHeight="1" x14ac:dyDescent="0.2">
      <c r="A203" s="28">
        <v>43576</v>
      </c>
      <c r="B203" s="39" t="s">
        <v>39</v>
      </c>
      <c r="C203" s="33" t="s">
        <v>40</v>
      </c>
      <c r="D203" s="39" t="s">
        <v>41</v>
      </c>
      <c r="E203" s="39">
        <v>2385.6</v>
      </c>
      <c r="F203" s="39">
        <v>0</v>
      </c>
      <c r="G203" s="44">
        <f t="shared" si="3"/>
        <v>186174.96000001041</v>
      </c>
      <c r="H203" s="39"/>
      <c r="I203" s="39"/>
    </row>
    <row r="204" spans="1:9" ht="30" hidden="1" customHeight="1" x14ac:dyDescent="0.2">
      <c r="A204" s="28">
        <v>43576</v>
      </c>
      <c r="B204" s="39" t="s">
        <v>39</v>
      </c>
      <c r="C204" s="33" t="s">
        <v>40</v>
      </c>
      <c r="D204" s="39" t="s">
        <v>41</v>
      </c>
      <c r="E204" s="39">
        <v>0.01</v>
      </c>
      <c r="F204" s="39">
        <v>0</v>
      </c>
      <c r="G204" s="44">
        <f t="shared" si="3"/>
        <v>186174.97000001042</v>
      </c>
      <c r="H204" s="39"/>
      <c r="I204" s="39"/>
    </row>
    <row r="205" spans="1:9" ht="30" hidden="1" customHeight="1" x14ac:dyDescent="0.2">
      <c r="A205" s="28">
        <v>43576</v>
      </c>
      <c r="B205" s="39" t="s">
        <v>865</v>
      </c>
      <c r="C205" s="33" t="s">
        <v>866</v>
      </c>
      <c r="D205" s="39" t="s">
        <v>867</v>
      </c>
      <c r="E205" s="39">
        <v>1700</v>
      </c>
      <c r="F205" s="39">
        <v>0</v>
      </c>
      <c r="G205" s="44">
        <f t="shared" si="3"/>
        <v>187874.97000001042</v>
      </c>
      <c r="H205" s="39"/>
      <c r="I205" s="39"/>
    </row>
    <row r="206" spans="1:9" ht="30" hidden="1" customHeight="1" x14ac:dyDescent="0.2">
      <c r="A206" s="78">
        <v>43577</v>
      </c>
      <c r="B206" s="79" t="s">
        <v>39</v>
      </c>
      <c r="C206" s="80" t="s">
        <v>40</v>
      </c>
      <c r="D206" s="79" t="s">
        <v>41</v>
      </c>
      <c r="E206" s="79">
        <v>1988</v>
      </c>
      <c r="F206" s="79"/>
      <c r="G206" s="44">
        <f t="shared" si="3"/>
        <v>189862.97000001042</v>
      </c>
      <c r="H206" s="39"/>
      <c r="I206" s="39"/>
    </row>
    <row r="207" spans="1:9" ht="30" hidden="1" customHeight="1" x14ac:dyDescent="0.2">
      <c r="A207" s="28">
        <v>43577</v>
      </c>
      <c r="B207" s="39" t="s">
        <v>868</v>
      </c>
      <c r="C207" s="33" t="s">
        <v>869</v>
      </c>
      <c r="D207" s="39" t="s">
        <v>870</v>
      </c>
      <c r="E207" s="39">
        <v>29323</v>
      </c>
      <c r="F207" s="39"/>
      <c r="G207" s="44">
        <f t="shared" si="3"/>
        <v>219185.97000001042</v>
      </c>
      <c r="H207" s="39"/>
      <c r="I207" s="39"/>
    </row>
    <row r="208" spans="1:9" ht="30" hidden="1" customHeight="1" x14ac:dyDescent="0.2">
      <c r="A208" s="78">
        <v>43577</v>
      </c>
      <c r="B208" s="79" t="s">
        <v>919</v>
      </c>
      <c r="C208" s="80" t="s">
        <v>920</v>
      </c>
      <c r="D208" s="79" t="s">
        <v>921</v>
      </c>
      <c r="E208" s="79">
        <v>47520</v>
      </c>
      <c r="F208" s="79">
        <v>0</v>
      </c>
      <c r="G208" s="44">
        <f t="shared" si="3"/>
        <v>266705.97000001045</v>
      </c>
      <c r="H208" s="39"/>
      <c r="I208" s="39"/>
    </row>
    <row r="209" spans="1:9" ht="30" hidden="1" customHeight="1" x14ac:dyDescent="0.2">
      <c r="A209" s="28">
        <v>43577</v>
      </c>
      <c r="B209" s="39" t="s">
        <v>922</v>
      </c>
      <c r="C209" s="33" t="s">
        <v>923</v>
      </c>
      <c r="D209" s="39" t="s">
        <v>924</v>
      </c>
      <c r="E209" s="39">
        <v>0</v>
      </c>
      <c r="F209" s="39">
        <v>14000</v>
      </c>
      <c r="G209" s="44">
        <f t="shared" si="3"/>
        <v>252705.97000001045</v>
      </c>
      <c r="H209" s="39"/>
      <c r="I209" s="39"/>
    </row>
    <row r="210" spans="1:9" ht="30" hidden="1" customHeight="1" x14ac:dyDescent="0.2">
      <c r="A210" s="28">
        <v>43577</v>
      </c>
      <c r="B210" s="39" t="s">
        <v>925</v>
      </c>
      <c r="C210" s="33" t="s">
        <v>926</v>
      </c>
      <c r="D210" s="39" t="s">
        <v>615</v>
      </c>
      <c r="E210" s="39">
        <v>0</v>
      </c>
      <c r="F210" s="39">
        <v>542</v>
      </c>
      <c r="G210" s="44">
        <f t="shared" si="3"/>
        <v>252163.97000001045</v>
      </c>
      <c r="H210" s="39"/>
      <c r="I210" s="39"/>
    </row>
    <row r="211" spans="1:9" ht="30" hidden="1" customHeight="1" x14ac:dyDescent="0.2">
      <c r="A211" s="28">
        <v>43578</v>
      </c>
      <c r="B211" s="39" t="s">
        <v>39</v>
      </c>
      <c r="C211" s="33" t="s">
        <v>40</v>
      </c>
      <c r="D211" s="39" t="s">
        <v>41</v>
      </c>
      <c r="E211" s="39">
        <v>52880.800000000003</v>
      </c>
      <c r="F211" s="39">
        <v>0</v>
      </c>
      <c r="G211" s="44">
        <f t="shared" si="3"/>
        <v>305044.77000001044</v>
      </c>
      <c r="H211" s="39"/>
      <c r="I211" s="39"/>
    </row>
    <row r="212" spans="1:9" ht="30" hidden="1" customHeight="1" x14ac:dyDescent="0.2">
      <c r="A212" s="28">
        <v>43578</v>
      </c>
      <c r="B212" s="39" t="s">
        <v>39</v>
      </c>
      <c r="C212" s="33" t="s">
        <v>40</v>
      </c>
      <c r="D212" s="39" t="s">
        <v>41</v>
      </c>
      <c r="E212" s="39">
        <v>7.0000000000000007E-2</v>
      </c>
      <c r="F212" s="39">
        <v>0</v>
      </c>
      <c r="G212" s="44">
        <f t="shared" si="3"/>
        <v>305044.84000001044</v>
      </c>
      <c r="H212" s="39"/>
      <c r="I212" s="39"/>
    </row>
    <row r="213" spans="1:9" ht="30" hidden="1" customHeight="1" x14ac:dyDescent="0.2">
      <c r="A213" s="91">
        <v>43579</v>
      </c>
      <c r="B213" s="80" t="s">
        <v>280</v>
      </c>
      <c r="C213" s="80" t="s">
        <v>281</v>
      </c>
      <c r="D213" s="80" t="s">
        <v>277</v>
      </c>
      <c r="E213" s="79"/>
      <c r="F213" s="79">
        <v>90000</v>
      </c>
      <c r="G213" s="44">
        <f t="shared" si="3"/>
        <v>215044.84000001044</v>
      </c>
      <c r="H213" s="39"/>
      <c r="I213" s="39"/>
    </row>
    <row r="214" spans="1:9" ht="30" hidden="1" customHeight="1" x14ac:dyDescent="0.2">
      <c r="A214" s="91">
        <v>43579</v>
      </c>
      <c r="B214" s="80" t="s">
        <v>273</v>
      </c>
      <c r="C214" s="80" t="s">
        <v>274</v>
      </c>
      <c r="D214" s="80" t="s">
        <v>628</v>
      </c>
      <c r="E214" s="79"/>
      <c r="F214" s="79">
        <v>1995.78</v>
      </c>
      <c r="G214" s="44">
        <f t="shared" si="3"/>
        <v>213049.06000001045</v>
      </c>
      <c r="H214" s="39"/>
      <c r="I214" s="39"/>
    </row>
    <row r="215" spans="1:9" ht="30" hidden="1" customHeight="1" x14ac:dyDescent="0.2">
      <c r="A215" s="91">
        <v>43579</v>
      </c>
      <c r="B215" s="80" t="s">
        <v>935</v>
      </c>
      <c r="C215" s="80" t="s">
        <v>936</v>
      </c>
      <c r="D215" s="80" t="s">
        <v>945</v>
      </c>
      <c r="E215" s="79"/>
      <c r="F215" s="79">
        <v>2823.84</v>
      </c>
      <c r="G215" s="44">
        <f t="shared" si="3"/>
        <v>210225.22000001045</v>
      </c>
      <c r="H215" s="39"/>
      <c r="I215" s="39"/>
    </row>
    <row r="216" spans="1:9" ht="30" hidden="1" customHeight="1" x14ac:dyDescent="0.2">
      <c r="A216" s="91">
        <v>43579</v>
      </c>
      <c r="B216" s="80" t="s">
        <v>937</v>
      </c>
      <c r="C216" s="80" t="s">
        <v>938</v>
      </c>
      <c r="D216" s="80" t="s">
        <v>946</v>
      </c>
      <c r="E216" s="79"/>
      <c r="F216" s="79">
        <v>600</v>
      </c>
      <c r="G216" s="44">
        <f t="shared" si="3"/>
        <v>209625.22000001045</v>
      </c>
      <c r="H216" s="39"/>
      <c r="I216" s="39"/>
    </row>
    <row r="217" spans="1:9" ht="30" hidden="1" customHeight="1" x14ac:dyDescent="0.2">
      <c r="A217" s="91">
        <v>43579</v>
      </c>
      <c r="B217" s="80" t="s">
        <v>939</v>
      </c>
      <c r="C217" s="80" t="s">
        <v>940</v>
      </c>
      <c r="D217" s="80" t="s">
        <v>941</v>
      </c>
      <c r="E217" s="79"/>
      <c r="F217" s="79">
        <v>4998</v>
      </c>
      <c r="G217" s="44">
        <f t="shared" si="3"/>
        <v>204627.22000001045</v>
      </c>
      <c r="H217" s="39"/>
      <c r="I217" s="39"/>
    </row>
    <row r="218" spans="1:9" ht="30" hidden="1" customHeight="1" x14ac:dyDescent="0.2">
      <c r="A218" s="91">
        <v>43579</v>
      </c>
      <c r="B218" s="80" t="s">
        <v>942</v>
      </c>
      <c r="C218" s="80" t="s">
        <v>943</v>
      </c>
      <c r="D218" s="80" t="s">
        <v>944</v>
      </c>
      <c r="E218" s="79"/>
      <c r="F218" s="79">
        <v>2000</v>
      </c>
      <c r="G218" s="44">
        <f t="shared" si="3"/>
        <v>202627.22000001045</v>
      </c>
      <c r="H218" s="39"/>
      <c r="I218" s="39"/>
    </row>
    <row r="219" spans="1:9" ht="30" hidden="1" customHeight="1" x14ac:dyDescent="0.2">
      <c r="A219" s="78">
        <v>43580</v>
      </c>
      <c r="B219" s="79" t="s">
        <v>942</v>
      </c>
      <c r="C219" s="80" t="s">
        <v>943</v>
      </c>
      <c r="D219" s="79" t="s">
        <v>944</v>
      </c>
      <c r="E219" s="79"/>
      <c r="F219" s="79">
        <v>2000</v>
      </c>
      <c r="G219" s="44">
        <f t="shared" si="3"/>
        <v>200627.22000001045</v>
      </c>
      <c r="H219" s="39"/>
      <c r="I219" s="39"/>
    </row>
    <row r="220" spans="1:9" ht="30" hidden="1" customHeight="1" x14ac:dyDescent="0.2">
      <c r="A220" s="28">
        <v>43580</v>
      </c>
      <c r="B220" s="39" t="s">
        <v>372</v>
      </c>
      <c r="C220" s="33" t="s">
        <v>373</v>
      </c>
      <c r="D220" s="39" t="s">
        <v>628</v>
      </c>
      <c r="E220" s="39"/>
      <c r="F220" s="39">
        <v>854</v>
      </c>
      <c r="G220" s="44">
        <f t="shared" si="3"/>
        <v>199773.22000001045</v>
      </c>
      <c r="H220" s="39"/>
      <c r="I220" s="39"/>
    </row>
    <row r="221" spans="1:9" ht="30" hidden="1" customHeight="1" x14ac:dyDescent="0.2">
      <c r="A221" s="28">
        <v>43580</v>
      </c>
      <c r="B221" s="39" t="s">
        <v>304</v>
      </c>
      <c r="C221" s="33" t="s">
        <v>305</v>
      </c>
      <c r="D221" s="39" t="s">
        <v>628</v>
      </c>
      <c r="E221" s="39"/>
      <c r="F221" s="39">
        <v>5165.42</v>
      </c>
      <c r="G221" s="44">
        <f t="shared" si="3"/>
        <v>194607.80000001044</v>
      </c>
      <c r="H221" s="39"/>
      <c r="I221" s="39"/>
    </row>
    <row r="222" spans="1:9" ht="30" hidden="1" customHeight="1" x14ac:dyDescent="0.2">
      <c r="A222" s="28">
        <v>43580</v>
      </c>
      <c r="B222" s="39" t="s">
        <v>434</v>
      </c>
      <c r="C222" s="33" t="s">
        <v>435</v>
      </c>
      <c r="D222" s="39" t="s">
        <v>628</v>
      </c>
      <c r="E222" s="39"/>
      <c r="F222" s="39">
        <v>970.3</v>
      </c>
      <c r="G222" s="44">
        <f t="shared" si="3"/>
        <v>193637.50000001045</v>
      </c>
      <c r="H222" s="39"/>
      <c r="I222" s="39"/>
    </row>
    <row r="223" spans="1:9" ht="30" hidden="1" customHeight="1" x14ac:dyDescent="0.2">
      <c r="A223" s="28">
        <v>43580</v>
      </c>
      <c r="B223" s="39" t="s">
        <v>306</v>
      </c>
      <c r="C223" s="33" t="s">
        <v>307</v>
      </c>
      <c r="D223" s="39" t="s">
        <v>628</v>
      </c>
      <c r="E223" s="39"/>
      <c r="F223" s="39">
        <v>2099.31</v>
      </c>
      <c r="G223" s="44">
        <f t="shared" si="3"/>
        <v>191538.19000001045</v>
      </c>
      <c r="H223" s="39"/>
      <c r="I223" s="39"/>
    </row>
    <row r="224" spans="1:9" ht="30" hidden="1" customHeight="1" x14ac:dyDescent="0.2">
      <c r="A224" s="28">
        <v>43580</v>
      </c>
      <c r="B224" s="39" t="s">
        <v>402</v>
      </c>
      <c r="C224" s="33" t="s">
        <v>403</v>
      </c>
      <c r="D224" s="39" t="s">
        <v>628</v>
      </c>
      <c r="E224" s="39"/>
      <c r="F224" s="39">
        <v>1729.3</v>
      </c>
      <c r="G224" s="44">
        <f t="shared" si="3"/>
        <v>189808.89000001046</v>
      </c>
      <c r="H224" s="39"/>
      <c r="I224" s="39"/>
    </row>
    <row r="225" spans="1:9" ht="30" hidden="1" customHeight="1" x14ac:dyDescent="0.2">
      <c r="A225" s="28">
        <v>43580</v>
      </c>
      <c r="B225" s="39" t="s">
        <v>952</v>
      </c>
      <c r="C225" s="33" t="s">
        <v>953</v>
      </c>
      <c r="D225" s="39" t="s">
        <v>954</v>
      </c>
      <c r="E225" s="39"/>
      <c r="F225" s="39">
        <v>35453.85</v>
      </c>
      <c r="G225" s="44">
        <f t="shared" si="3"/>
        <v>154355.04000001046</v>
      </c>
      <c r="H225" s="39"/>
      <c r="I225" s="39"/>
    </row>
    <row r="226" spans="1:9" ht="30" hidden="1" customHeight="1" x14ac:dyDescent="0.2">
      <c r="A226" s="102">
        <v>43581</v>
      </c>
      <c r="B226" s="103" t="s">
        <v>39</v>
      </c>
      <c r="C226" s="104" t="s">
        <v>40</v>
      </c>
      <c r="D226" s="103" t="s">
        <v>41</v>
      </c>
      <c r="E226" s="103">
        <v>53338.04</v>
      </c>
      <c r="F226" s="103"/>
      <c r="G226" s="44">
        <f t="shared" si="3"/>
        <v>207693.08000001046</v>
      </c>
      <c r="H226" s="39"/>
      <c r="I226" s="39"/>
    </row>
    <row r="227" spans="1:9" ht="30" hidden="1" customHeight="1" x14ac:dyDescent="0.2">
      <c r="A227" s="28">
        <v>43581</v>
      </c>
      <c r="B227" s="39" t="s">
        <v>868</v>
      </c>
      <c r="C227" s="33" t="s">
        <v>869</v>
      </c>
      <c r="D227" s="39" t="s">
        <v>975</v>
      </c>
      <c r="E227" s="39">
        <v>26367.5</v>
      </c>
      <c r="F227" s="39"/>
      <c r="G227" s="44">
        <f t="shared" si="3"/>
        <v>234060.58000001046</v>
      </c>
      <c r="H227" s="39"/>
      <c r="I227" s="39"/>
    </row>
    <row r="228" spans="1:9" ht="30" hidden="1" customHeight="1" x14ac:dyDescent="0.2">
      <c r="A228" s="28"/>
      <c r="B228" s="39"/>
      <c r="C228" s="33"/>
      <c r="D228" s="39"/>
      <c r="E228" s="39"/>
      <c r="F228" s="39"/>
      <c r="G228" s="44">
        <f t="shared" si="3"/>
        <v>234060.58000001046</v>
      </c>
      <c r="H228" s="39"/>
      <c r="I228" s="39"/>
    </row>
    <row r="229" spans="1:9" ht="30" hidden="1" customHeight="1" x14ac:dyDescent="0.2">
      <c r="A229" s="28"/>
      <c r="B229" s="39"/>
      <c r="C229" s="33"/>
      <c r="D229" s="39"/>
      <c r="E229" s="39"/>
      <c r="F229" s="39"/>
      <c r="G229" s="44">
        <f t="shared" si="3"/>
        <v>234060.58000001046</v>
      </c>
      <c r="H229" s="39"/>
      <c r="I229" s="39"/>
    </row>
    <row r="230" spans="1:9" ht="30" hidden="1" customHeight="1" x14ac:dyDescent="0.2">
      <c r="A230" s="28"/>
      <c r="B230" s="39"/>
      <c r="C230" s="33"/>
      <c r="D230" s="39"/>
      <c r="E230" s="39"/>
      <c r="F230" s="39"/>
      <c r="G230" s="44">
        <f t="shared" si="3"/>
        <v>234060.58000001046</v>
      </c>
      <c r="H230" s="39"/>
      <c r="I230" s="39"/>
    </row>
    <row r="231" spans="1:9" ht="30" hidden="1" customHeight="1" x14ac:dyDescent="0.2">
      <c r="A231" s="28"/>
      <c r="B231" s="39"/>
      <c r="C231" s="33"/>
      <c r="D231" s="39"/>
      <c r="E231" s="39"/>
      <c r="F231" s="39"/>
      <c r="G231" s="44">
        <f t="shared" si="3"/>
        <v>234060.58000001046</v>
      </c>
      <c r="H231" s="39"/>
      <c r="I231" s="39"/>
    </row>
    <row r="232" spans="1:9" ht="30" hidden="1" customHeight="1" x14ac:dyDescent="0.2">
      <c r="A232" s="28"/>
      <c r="B232" s="39"/>
      <c r="C232" s="33"/>
      <c r="D232" s="39"/>
      <c r="E232" s="39"/>
      <c r="F232" s="39"/>
      <c r="G232" s="44">
        <f t="shared" si="3"/>
        <v>234060.58000001046</v>
      </c>
      <c r="H232" s="39"/>
      <c r="I232" s="39"/>
    </row>
    <row r="233" spans="1:9" ht="30" hidden="1" customHeight="1" x14ac:dyDescent="0.2">
      <c r="A233" s="28"/>
      <c r="B233" s="39"/>
      <c r="C233" s="33"/>
      <c r="D233" s="39"/>
      <c r="E233" s="39"/>
      <c r="F233" s="39"/>
      <c r="G233" s="44">
        <f t="shared" si="3"/>
        <v>234060.58000001046</v>
      </c>
      <c r="H233" s="39"/>
      <c r="I233" s="39"/>
    </row>
    <row r="234" spans="1:9" ht="30" hidden="1" customHeight="1" x14ac:dyDescent="0.2">
      <c r="A234" s="28"/>
      <c r="B234" s="39"/>
      <c r="C234" s="33"/>
      <c r="D234" s="39"/>
      <c r="E234" s="39"/>
      <c r="F234" s="39"/>
      <c r="G234" s="44">
        <f t="shared" si="3"/>
        <v>234060.58000001046</v>
      </c>
      <c r="H234" s="39"/>
      <c r="I234" s="39"/>
    </row>
    <row r="235" spans="1:9" ht="30" hidden="1" customHeight="1" x14ac:dyDescent="0.2">
      <c r="A235" s="28"/>
      <c r="B235" s="39"/>
      <c r="C235" s="33"/>
      <c r="D235" s="39"/>
      <c r="E235" s="39"/>
      <c r="F235" s="39"/>
      <c r="G235" s="44">
        <f t="shared" si="3"/>
        <v>234060.58000001046</v>
      </c>
      <c r="H235" s="39"/>
      <c r="I235" s="39"/>
    </row>
    <row r="236" spans="1:9" ht="30" hidden="1" customHeight="1" x14ac:dyDescent="0.2">
      <c r="A236" s="28"/>
      <c r="B236" s="39"/>
      <c r="C236" s="33"/>
      <c r="D236" s="39"/>
      <c r="E236" s="39"/>
      <c r="F236" s="39"/>
      <c r="G236" s="44">
        <f t="shared" si="3"/>
        <v>234060.58000001046</v>
      </c>
      <c r="H236" s="39"/>
      <c r="I236" s="39"/>
    </row>
    <row r="237" spans="1:9" ht="30" hidden="1" customHeight="1" x14ac:dyDescent="0.2">
      <c r="A237" s="28"/>
      <c r="B237" s="39"/>
      <c r="C237" s="33"/>
      <c r="D237" s="39"/>
      <c r="E237" s="39"/>
      <c r="F237" s="39"/>
      <c r="G237" s="44">
        <f t="shared" si="3"/>
        <v>234060.58000001046</v>
      </c>
      <c r="H237" s="39"/>
      <c r="I237" s="39"/>
    </row>
    <row r="238" spans="1:9" ht="30" customHeight="1" x14ac:dyDescent="0.2">
      <c r="A238" s="28"/>
      <c r="B238" s="39"/>
      <c r="C238" s="33"/>
      <c r="D238" s="39"/>
      <c r="E238" s="39"/>
      <c r="F238" s="39"/>
      <c r="G238" s="44">
        <f t="shared" si="3"/>
        <v>234060.58000001046</v>
      </c>
      <c r="H238" s="39"/>
      <c r="I238" s="39"/>
    </row>
    <row r="239" spans="1:9" ht="30" customHeight="1" x14ac:dyDescent="0.2">
      <c r="A239" s="28"/>
      <c r="B239" s="39"/>
      <c r="C239" s="33"/>
      <c r="D239" s="39"/>
      <c r="E239" s="39"/>
      <c r="F239" s="39"/>
      <c r="G239" s="44">
        <f t="shared" si="3"/>
        <v>234060.58000001046</v>
      </c>
      <c r="H239" s="39"/>
      <c r="I239" s="39"/>
    </row>
    <row r="240" spans="1:9" ht="30" customHeight="1" x14ac:dyDescent="0.2">
      <c r="A240" s="28"/>
      <c r="B240" s="39"/>
      <c r="C240" s="33"/>
      <c r="D240" s="39"/>
      <c r="E240" s="39"/>
      <c r="F240" s="39"/>
      <c r="G240" s="44">
        <f t="shared" si="3"/>
        <v>234060.58000001046</v>
      </c>
      <c r="H240" s="39"/>
      <c r="I240" s="39"/>
    </row>
  </sheetData>
  <autoFilter ref="A1:I237" xr:uid="{764E6DF8-82F5-4FDE-BA6C-9411E8E22C38}">
    <filterColumn colId="1">
      <filters>
        <filter val="河北德正融通软件科技有限公司"/>
      </filters>
    </filterColumn>
  </autoFilter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现金日报</vt:lpstr>
      <vt:lpstr>银网</vt:lpstr>
      <vt:lpstr>建国门</vt:lpstr>
      <vt:lpstr>望京</vt:lpstr>
      <vt:lpstr>线上销售</vt:lpstr>
      <vt:lpstr>VT</vt:lpstr>
      <vt:lpstr>上海</vt:lpstr>
      <vt:lpstr>广州</vt:lpstr>
      <vt:lpstr>银行</vt:lpstr>
      <vt:lpstr>现金日报-孙</vt:lpstr>
      <vt:lpstr>透-孙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2019-04-29T01:08:22Z</dcterms:modified>
</cp:coreProperties>
</file>